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3"/>
  </bookViews>
  <sheets>
    <sheet name="Compiladores" sheetId="1" r:id="rId1"/>
    <sheet name="Programacion I" sheetId="2" r:id="rId2"/>
    <sheet name="Ensamblador" sheetId="3" r:id="rId3"/>
    <sheet name="Agenda_Proys" sheetId="4" r:id="rId4"/>
  </sheets>
  <definedNames/>
  <calcPr fullCalcOnLoad="1"/>
</workbook>
</file>

<file path=xl/sharedStrings.xml><?xml version="1.0" encoding="utf-8"?>
<sst xmlns="http://schemas.openxmlformats.org/spreadsheetml/2006/main" count="346" uniqueCount="277">
  <si>
    <t>Compiladores</t>
  </si>
  <si>
    <t>LCC 322  Sección: 101</t>
  </si>
  <si>
    <t>Proyecto</t>
  </si>
  <si>
    <t>No.</t>
  </si>
  <si>
    <t>Nombre</t>
  </si>
  <si>
    <t>Matrícula</t>
  </si>
  <si>
    <t>T1</t>
  </si>
  <si>
    <t>T2</t>
  </si>
  <si>
    <t>T3</t>
  </si>
  <si>
    <t>T4</t>
  </si>
  <si>
    <t>Par1</t>
  </si>
  <si>
    <t>Par2</t>
  </si>
  <si>
    <t>Prog</t>
  </si>
  <si>
    <t>Doc</t>
  </si>
  <si>
    <t>%Tar</t>
  </si>
  <si>
    <t>%Par</t>
  </si>
  <si>
    <t>%Proy</t>
  </si>
  <si>
    <t>%Total</t>
  </si>
  <si>
    <t>Ord</t>
  </si>
  <si>
    <t>Total Ext</t>
  </si>
  <si>
    <t>Ext</t>
  </si>
  <si>
    <t xml:space="preserve">AGUILAR FORTIZ, JOSÉ A. </t>
  </si>
  <si>
    <t xml:space="preserve">AMIGON ENRIQUEZ, JESUS </t>
  </si>
  <si>
    <t xml:space="preserve">ANIELES RAMIREZ, FRANCISCO </t>
  </si>
  <si>
    <t xml:space="preserve">ARRIAGA MARTINEZ, ALEXZANDER </t>
  </si>
  <si>
    <t xml:space="preserve">ASCENCIO HERNANDEZ, ALBERTO </t>
  </si>
  <si>
    <t xml:space="preserve">BALBUENA RAMÍREZ, JESÚS R. </t>
  </si>
  <si>
    <t xml:space="preserve">BETANCOURT LIRA, CRISTIAN D. </t>
  </si>
  <si>
    <t xml:space="preserve">CLEMENTE SANCHEZ, JOSE S. </t>
  </si>
  <si>
    <t xml:space="preserve">CONTRERAS MONTIEL, JOSE ALBERTO </t>
  </si>
  <si>
    <t xml:space="preserve">CORDERO GARCIA, EDER J. </t>
  </si>
  <si>
    <t xml:space="preserve">DAVID ZEPEDA, CARLOS </t>
  </si>
  <si>
    <t xml:space="preserve">DELGADO DAVILA, DENISSE  </t>
  </si>
  <si>
    <t xml:space="preserve">DOMINGUEZ OCADIO, JORGE O. </t>
  </si>
  <si>
    <t xml:space="preserve">ESPINOZA ROJAS, FERNANDO </t>
  </si>
  <si>
    <t xml:space="preserve">GARCIA TECPA, OMAR Y. </t>
  </si>
  <si>
    <t xml:space="preserve">GÓMEZ HERNÁNDEZ, CIRINO A. </t>
  </si>
  <si>
    <t xml:space="preserve">GOMEZ SARMIENTOS, JUAN C. </t>
  </si>
  <si>
    <t xml:space="preserve">GUZMAN FLORES, MIGUEL ANGEL </t>
  </si>
  <si>
    <t xml:space="preserve">HERNÀNDEZ ENRÌQUEZ, ALMA R. </t>
  </si>
  <si>
    <t xml:space="preserve">JUAREZ CABILDO, MIGUEL A. </t>
  </si>
  <si>
    <t xml:space="preserve">LEAL ABURTO, MIGUEL </t>
  </si>
  <si>
    <t xml:space="preserve">LOPEZ GONZALEZ., JULIO C. </t>
  </si>
  <si>
    <t xml:space="preserve">LUNA ROJAS, CARLOS </t>
  </si>
  <si>
    <t xml:space="preserve">MALDONADO ULLOA, JIMMY A. </t>
  </si>
  <si>
    <t xml:space="preserve">MARTINEZ MARCOS, RAYMUNDO </t>
  </si>
  <si>
    <t xml:space="preserve">MENDIETA LOPEZ, IVAN </t>
  </si>
  <si>
    <t xml:space="preserve">MOLINA COBIAN, JORGE A. </t>
  </si>
  <si>
    <t xml:space="preserve">MOTA GONZALEZ, JOSE E. </t>
  </si>
  <si>
    <t xml:space="preserve">NARVAEZ HERNANDEZ, IVANN D. </t>
  </si>
  <si>
    <t xml:space="preserve">OLIVARES SIERRA, RAUL </t>
  </si>
  <si>
    <t xml:space="preserve">OROPEZA SALAS, JUAN M. </t>
  </si>
  <si>
    <t xml:space="preserve">PAREDES ROJAS, ANGEL A. </t>
  </si>
  <si>
    <t xml:space="preserve">PERALTA MARTINEZ, EMMANUELLE A. </t>
  </si>
  <si>
    <t xml:space="preserve">RAMOS MARTINEZ, MARIO </t>
  </si>
  <si>
    <t xml:space="preserve">RAMOS VALLE, JESUS E. </t>
  </si>
  <si>
    <t>RIVERA GONZALEZ KARLA ADRIANA</t>
  </si>
  <si>
    <t xml:space="preserve">RODRIGUEZ SOLANO, MAYRA E. </t>
  </si>
  <si>
    <t xml:space="preserve">RODRIGUEZ FLORES, MARCO A. </t>
  </si>
  <si>
    <t xml:space="preserve">ROLON GARCIA, FRANCISCO </t>
  </si>
  <si>
    <t xml:space="preserve">ROMERO VAZQUEZ, CLAUDIA I. </t>
  </si>
  <si>
    <t xml:space="preserve">SALAZAR GARCIA, UBALDO </t>
  </si>
  <si>
    <t xml:space="preserve">SÁNCHEZ TORRES, RICARDO </t>
  </si>
  <si>
    <t xml:space="preserve">SERRANO ESCOBAR, VICTOR </t>
  </si>
  <si>
    <t xml:space="preserve">SILVA OLVERA, RAÚL </t>
  </si>
  <si>
    <t xml:space="preserve">TECUANHUEY TECUATL, TONATIUH </t>
  </si>
  <si>
    <t xml:space="preserve">VALDERRABANO CASTRO, ANITA </t>
  </si>
  <si>
    <t xml:space="preserve">VAZQUEZ MIGUEL, ROCIO D. </t>
  </si>
  <si>
    <t xml:space="preserve">VILLAVICENCIO COVARRUBIAS, JADIHEL E. </t>
  </si>
  <si>
    <t> </t>
  </si>
  <si>
    <t>Avances en la tecnología de compiladores</t>
  </si>
  <si>
    <t>Lexico</t>
  </si>
  <si>
    <t>11/03/2010 conjunto predictivo</t>
  </si>
  <si>
    <t>16/03/2010 gramatica LL(1)</t>
  </si>
  <si>
    <t>AVISO</t>
  </si>
  <si>
    <t>A los que les falta documento favor de enviarlo por correo a mas tardar hoy!!!</t>
  </si>
  <si>
    <t>Para asuntos relacionados con la calificación mañana miercoles de 9:00am a 10:00am</t>
  </si>
  <si>
    <t>Programacion I</t>
  </si>
  <si>
    <t>CCOM 010   Sección:  107</t>
  </si>
  <si>
    <t>Pr1</t>
  </si>
  <si>
    <t>Pr2</t>
  </si>
  <si>
    <t>Pr3</t>
  </si>
  <si>
    <t>Pr4</t>
  </si>
  <si>
    <t>Pr5</t>
  </si>
  <si>
    <t>Pr1.8</t>
  </si>
  <si>
    <t>Pr2.8</t>
  </si>
  <si>
    <t>Pr3.8</t>
  </si>
  <si>
    <t>Pr4.8</t>
  </si>
  <si>
    <t>Pr5.8</t>
  </si>
  <si>
    <t>Pr6.8</t>
  </si>
  <si>
    <t>Pr7.8</t>
  </si>
  <si>
    <t>Pr8.8</t>
  </si>
  <si>
    <t>Pr9</t>
  </si>
  <si>
    <t>Pr10</t>
  </si>
  <si>
    <t>T5</t>
  </si>
  <si>
    <t>T6</t>
  </si>
  <si>
    <t>DE1</t>
  </si>
  <si>
    <t>DE2</t>
  </si>
  <si>
    <t>Par3</t>
  </si>
  <si>
    <t>%Prac</t>
  </si>
  <si>
    <t>Total</t>
  </si>
  <si>
    <t xml:space="preserve">ACEVEDO GERONIMO, GENARO  </t>
  </si>
  <si>
    <t xml:space="preserve">ALVARADO VAZQUEZ, ANGEL D. </t>
  </si>
  <si>
    <t xml:space="preserve">ALVAREZ PEREZ, YOLANDA A. </t>
  </si>
  <si>
    <t xml:space="preserve">AMIGON ESPINOZA, DARIO </t>
  </si>
  <si>
    <t xml:space="preserve">CABRERA SOLIS, ERNESTO </t>
  </si>
  <si>
    <t xml:space="preserve">CASTREJON AGUILAR, JOSE G. </t>
  </si>
  <si>
    <t xml:space="preserve">COCA COYOTZI, JOSE A. </t>
  </si>
  <si>
    <t xml:space="preserve">CRUZ GUTIERREZ, VIRIDIANA </t>
  </si>
  <si>
    <t xml:space="preserve">DE LA CRUZ ACEVES, SERGIO </t>
  </si>
  <si>
    <t xml:space="preserve">FLORES TOLEDO, KATIA C. </t>
  </si>
  <si>
    <t xml:space="preserve">FUENTES SANTIAGO, JESUS </t>
  </si>
  <si>
    <t xml:space="preserve">GARCIA SILVA, GONZALO </t>
  </si>
  <si>
    <t xml:space="preserve">GOMEZ GOMEZ, DANIEL A. </t>
  </si>
  <si>
    <t xml:space="preserve">GONZALEZ RAMIREZ, ANGEL F. </t>
  </si>
  <si>
    <t xml:space="preserve">GONZALEZ RAMOS, OSCAR E. </t>
  </si>
  <si>
    <t xml:space="preserve">GUEVARA MORALES, SERGIO </t>
  </si>
  <si>
    <t xml:space="preserve">GUZMAN FALCON, ESTEFANIA </t>
  </si>
  <si>
    <t xml:space="preserve">HERNANDEZ GOMEZ, JAIME A. </t>
  </si>
  <si>
    <t xml:space="preserve">HERNANDEZ VARELA, RICARDO </t>
  </si>
  <si>
    <t xml:space="preserve">HUERTA LOMELI, SERGIO R. </t>
  </si>
  <si>
    <t xml:space="preserve">LOPEZ AQUINO, RAMIRO </t>
  </si>
  <si>
    <t xml:space="preserve">LOPEZ FLORES , DULCE M. </t>
  </si>
  <si>
    <t xml:space="preserve">LOPEZ VELAZQUEZ, JONATHAN  </t>
  </si>
  <si>
    <t xml:space="preserve">MACHORRO PEREZ, MARCOS R. </t>
  </si>
  <si>
    <t xml:space="preserve">MICHCOL NAHUATLATO, FELIPE </t>
  </si>
  <si>
    <t xml:space="preserve">NAJERA RIVERA, ROBERTO </t>
  </si>
  <si>
    <t xml:space="preserve">OLIVARES JUAREZ, LUIS Y. </t>
  </si>
  <si>
    <t xml:space="preserve">PASTOR MARCELO, JULIO C. </t>
  </si>
  <si>
    <t xml:space="preserve">PEREA SOSA, ANGEL </t>
  </si>
  <si>
    <t xml:space="preserve">PEREZ HERNANDEZ, ROBERTO </t>
  </si>
  <si>
    <t xml:space="preserve">POSADA ZAMORA, MARIO A. </t>
  </si>
  <si>
    <t xml:space="preserve">RAMIREZ HERNANDEZ, CARLOS E. </t>
  </si>
  <si>
    <t xml:space="preserve">RAMIREZ RAMIREZ, JAVIER D. </t>
  </si>
  <si>
    <t xml:space="preserve">ROMERO GOMEZ, IGNACIO </t>
  </si>
  <si>
    <t xml:space="preserve">ROMERO SERRANO, DAVID </t>
  </si>
  <si>
    <t>??</t>
  </si>
  <si>
    <t xml:space="preserve">SANCHEZ ALVAREZ, CARLOS </t>
  </si>
  <si>
    <t xml:space="preserve">SANCHEZ CRUZ, ROSARIO I. </t>
  </si>
  <si>
    <t xml:space="preserve">SANCHEZ LOPEZ, LORENA </t>
  </si>
  <si>
    <t>1   ???</t>
  </si>
  <si>
    <t xml:space="preserve">SANCHEZ ROMERO, RICARDO </t>
  </si>
  <si>
    <t xml:space="preserve">SANCHEZ VAZQUEZ, JAVIER A. </t>
  </si>
  <si>
    <t xml:space="preserve">SANDOVAL GOMEZ, ALDO </t>
  </si>
  <si>
    <t xml:space="preserve">VAZQUEZ ROJAS, SERGIO </t>
  </si>
  <si>
    <t xml:space="preserve">VELAZQUEZ BABINES, ARELY A. </t>
  </si>
  <si>
    <t xml:space="preserve">VERA MARQUEZ, MOISES I. </t>
  </si>
  <si>
    <t xml:space="preserve">VILLA LIMON, MAXIMILIANO </t>
  </si>
  <si>
    <t>(26/01/2010) Teoria introduccion</t>
  </si>
  <si>
    <t>11/febrero/2010  Algoritmo contar pares en un arreglo</t>
  </si>
  <si>
    <t>23/02/2010 Algoritmo y programa en C (8 ejercicios)</t>
  </si>
  <si>
    <t xml:space="preserve">5/03/2010 Programa de estructuras (datos alumno), modulos por equipo </t>
  </si>
  <si>
    <t>16/03/2010 prueba de escritorio</t>
  </si>
  <si>
    <t>p</t>
  </si>
  <si>
    <t>ahorcado</t>
  </si>
  <si>
    <t>operaciones c matrices</t>
  </si>
  <si>
    <t>operaciones con cadenas</t>
  </si>
  <si>
    <t>horario de clase</t>
  </si>
  <si>
    <t>lista de contactos</t>
  </si>
  <si>
    <t>Ensamblador</t>
  </si>
  <si>
    <t>CCOM 009  Sección:  101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</si>
  <si>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</si>
  <si>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</si>
  <si>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</si>
  <si>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</si>
  <si>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</si>
  <si>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</si>
  <si>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</si>
  <si>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</si>
  <si>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</si>
  <si>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</si>
  <si>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DE</t>
  </si>
  <si>
    <t>Pa1</t>
  </si>
  <si>
    <t>Pa2</t>
  </si>
  <si>
    <t>Pa3</t>
  </si>
  <si>
    <t>%Exam</t>
  </si>
  <si>
    <t xml:space="preserve">ALDANA SALAS , BELQUIS  </t>
  </si>
  <si>
    <t xml:space="preserve">ALTAMIRANO CABRERA, DIEGO  </t>
  </si>
  <si>
    <t xml:space="preserve">CASTILLO CASTILLO, ZULEMA A. </t>
  </si>
  <si>
    <t xml:space="preserve">CASTILLO HERNANDEZ, EBER </t>
  </si>
  <si>
    <t xml:space="preserve">CIELO CUAUTLE, LILIANA C. </t>
  </si>
  <si>
    <t xml:space="preserve">CONTRERAS RICHAUD, ALFREDO </t>
  </si>
  <si>
    <t xml:space="preserve">CUAHUIZO ACA, ALDO M. </t>
  </si>
  <si>
    <t xml:space="preserve">CUERVO REYES, DANIEL </t>
  </si>
  <si>
    <t xml:space="preserve">GOMEZ HERNANDEZ, NORMA D. </t>
  </si>
  <si>
    <t xml:space="preserve">HERRERA ADUNA, ISRAEL </t>
  </si>
  <si>
    <t xml:space="preserve">JUAREZ HERRERA, JORGE E. </t>
  </si>
  <si>
    <t xml:space="preserve">LOPEZ MARISCAL, MARCO A. </t>
  </si>
  <si>
    <t xml:space="preserve">LOZADA SANCHEZ, ARTURO </t>
  </si>
  <si>
    <t xml:space="preserve">MARTINEZ ESCOBAR, ENRIQUE </t>
  </si>
  <si>
    <t xml:space="preserve">MARTINEZ GUTIERREZ, IRMA C. </t>
  </si>
  <si>
    <t xml:space="preserve">MARTINEZ SANCHEZ, SERGIO A. </t>
  </si>
  <si>
    <t xml:space="preserve">MELO LINARES, ADRIANA </t>
  </si>
  <si>
    <t xml:space="preserve">MICHIMANI SARMIENTO, JOSUE E. </t>
  </si>
  <si>
    <t xml:space="preserve">MINO MORALES, NANCY E. </t>
  </si>
  <si>
    <t xml:space="preserve">MORALES IBANEZ, FERNANDO </t>
  </si>
  <si>
    <t xml:space="preserve">MORALES TOBON, SALATIEL </t>
  </si>
  <si>
    <t xml:space="preserve">MUÑOZ ORTIZ, PEDRO </t>
  </si>
  <si>
    <t xml:space="preserve">NABOR LOPEZ, CINTIA M. </t>
  </si>
  <si>
    <t xml:space="preserve">PEREZ TLAMANI, MOISES  </t>
  </si>
  <si>
    <t xml:space="preserve">PEREZ XILO, MIGUEL A. </t>
  </si>
  <si>
    <t xml:space="preserve">RAMIREZ ZAMORA, MARIA M. </t>
  </si>
  <si>
    <t xml:space="preserve">RAMOS DE LA CRUZ, LEOPOLDO </t>
  </si>
  <si>
    <t xml:space="preserve">RODRIGUEZ JUAREZ, KARLA G. </t>
  </si>
  <si>
    <t xml:space="preserve">ROMERO BAEZ, MARCO A. </t>
  </si>
  <si>
    <t xml:space="preserve">SALAS HERNANDEZ, ROBERTO </t>
  </si>
  <si>
    <t xml:space="preserve">TENTLE MORALES, KARINA </t>
  </si>
  <si>
    <t xml:space="preserve">VEGA SALDANA, ALAN D. </t>
  </si>
  <si>
    <t xml:space="preserve">ZENTENO ENRIQUEZ, ARIANA T. </t>
  </si>
  <si>
    <t xml:space="preserve">DE </t>
  </si>
  <si>
    <t>Derecho a examen 1</t>
  </si>
  <si>
    <t>27/enero/2010</t>
  </si>
  <si>
    <t>3/febrero/2010 Conversiones</t>
  </si>
  <si>
    <t>3/marzo/2010 leer digitos y almacenarlos en memoria (200), leer hasta encontrar un '.'</t>
  </si>
  <si>
    <t>Par impar</t>
  </si>
  <si>
    <t>sumatoria xi</t>
  </si>
  <si>
    <t>leer digitos hasta '$' y almacenarlos en 200</t>
  </si>
  <si>
    <t>leer cadena de 4 digitos hexadecimales y almacenar valor en dx</t>
  </si>
  <si>
    <t>dado dx, mostrar valor en pantalla</t>
  </si>
  <si>
    <t>p6</t>
  </si>
  <si>
    <t>dividir en palabras una cadena</t>
  </si>
  <si>
    <t>p7</t>
  </si>
  <si>
    <t>maximo y minimo</t>
  </si>
  <si>
    <t>p8</t>
  </si>
  <si>
    <t>ascci</t>
  </si>
  <si>
    <t>p9</t>
  </si>
  <si>
    <t>teclado</t>
  </si>
  <si>
    <t>p10</t>
  </si>
  <si>
    <t>cuadricula</t>
  </si>
  <si>
    <t>Viernes (7 )</t>
  </si>
  <si>
    <t>Martes (11)</t>
  </si>
  <si>
    <t>Miercoles (12)</t>
  </si>
  <si>
    <t>Jueves (13)</t>
  </si>
  <si>
    <t>Viernes (14)</t>
  </si>
  <si>
    <t>Lunes (17)</t>
  </si>
  <si>
    <t>7:00-8:00</t>
  </si>
  <si>
    <t>Recuperacion ensamblador Parcial 2</t>
  </si>
  <si>
    <t>8:00-8:30</t>
  </si>
  <si>
    <t>No hay revisiones</t>
  </si>
  <si>
    <r>
      <t xml:space="preserve">Recuperaciones Programacion I                    </t>
    </r>
    <r>
      <rPr>
        <sz val="12"/>
        <rFont val="Arial"/>
        <family val="2"/>
      </rPr>
      <t xml:space="preserve">     Yolanda Alvarez, Mario Posada, Carlos Sanchez, David Romero (programacion)                                                                                                          Alan Vega, Daniel Cuervo, Eduardo Juarez (ensamblador)</t>
    </r>
  </si>
  <si>
    <t>Juan Manuel Oropeza Salas, Ubaldo Garcia Salazar (Compiladores)</t>
  </si>
  <si>
    <t>Examen Extraordinario (Programacion, Ensamblador, Compiladores)</t>
  </si>
  <si>
    <t>8:30-9:00</t>
  </si>
  <si>
    <t>Balbuena Ramirez Jesus Ramses, Cordero Garcia Eder, Rivera Gonzalez Karla, Rolon Garcia Francisco (compiladores)</t>
  </si>
  <si>
    <t>9:00-9:30</t>
  </si>
  <si>
    <t>Aguilar Fortiz Alejandro, David Zepeda Carlos, Peralta Emmanuel, Ramos Valle Jesús (Compiladores)</t>
  </si>
  <si>
    <t>Enrique Martinez Escobar (Ensamblador)</t>
  </si>
  <si>
    <t>9:30-10:00</t>
  </si>
  <si>
    <t>Diego Altamirano Cabrera, Martinez Gutierrez Irma, Alvarez Perez Yolanda, Michcol Nahuatlato, Romero Baez (ensamblador)</t>
  </si>
  <si>
    <t>Belquis Aldana Salas, Norma Dalia Gomez Hernandez, Zulema Abigail Castillo Castillo, Eber Castillo Hernandez (ensamblador)</t>
  </si>
  <si>
    <t>10:00-10:30</t>
  </si>
  <si>
    <t>Sergio Vazquez Rojas, Roberto Najera Rivera (programacion)</t>
  </si>
  <si>
    <t>Katia y aldo</t>
  </si>
  <si>
    <t>Juarez Cabildo, Narvaez</t>
  </si>
  <si>
    <t>10:30-11:00</t>
  </si>
  <si>
    <t>Estefania Guzman Falcon, Aldo Sandoval Gomez, Katia Cecilia Flores Toledo (programacion)</t>
  </si>
  <si>
    <t>Ramirez Hernandez Carlos, Sanchez Romero Ricardo, Gonzalo Garcia, Viridiana Cruz, Villa Limon Maximiliano (Programacion I)</t>
  </si>
  <si>
    <t>Rodriguez Mayra Esther, Tonatiuh</t>
  </si>
  <si>
    <t>11:00-11:30</t>
  </si>
  <si>
    <t>Avance de tesis Yuridia</t>
  </si>
  <si>
    <t>Mario Alberto Posada Zamora, Aldo Sandoval Gomez, Katia Cecilia Flores Toledo (ensamblador)</t>
  </si>
  <si>
    <t>Francisco Anieles</t>
  </si>
  <si>
    <t>11:30-12:00</t>
  </si>
  <si>
    <t>Ricardo Hernandez Varela, Moisés Iván Vera Márquez, Angel de Jesus Alvarado Vázquez, Jonathan López Velazquez (programacion)</t>
  </si>
  <si>
    <t>Richaud Contreras, Karina Tentle, Salatiel Morales, Nancy Mino (ensamblador)</t>
  </si>
  <si>
    <t>Guzman Flores Miguel</t>
  </si>
  <si>
    <t>12:00-12:30</t>
  </si>
  <si>
    <t>CENEVAL</t>
  </si>
  <si>
    <t>Omar Tecpa (10)</t>
  </si>
  <si>
    <t>12:30-13:00</t>
  </si>
  <si>
    <t>13:00-13:30</t>
  </si>
  <si>
    <t>Dario Amigon Espinoza, Julio Cesar  Pastor Marcelo (programacion)</t>
  </si>
  <si>
    <t>Sanchez Vazquez Javier, Romero Gomez Ignacio, Hernandez Gomez Arturo, Cabrera Solis Ernesto</t>
  </si>
  <si>
    <t>13:30-14:00</t>
  </si>
  <si>
    <t>Jose Guadalupe Castrejon Aguilar, Felipe Michcol Nahuatlato</t>
  </si>
  <si>
    <t>Espinoza Rojas Fernando, Luna Rojas Carlos, Martinez Marcos Raymundo, Mendieta Lopez Ivan (Compiladores)</t>
  </si>
  <si>
    <t xml:space="preserve">Alexzander Arriaga Martinez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</si>
</sst>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&quot; de &quot;MMM&quot; de 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6" fillId="17" borderId="2" applyNumberFormat="0" applyAlignment="0" applyProtection="0"/>
    <xf numFmtId="164" fontId="7" fillId="0" borderId="3" applyNumberFormat="0" applyFill="0" applyAlignment="0" applyProtection="0"/>
    <xf numFmtId="164" fontId="6" fillId="17" borderId="2" applyNumberFormat="0" applyAlignment="0" applyProtection="0"/>
    <xf numFmtId="164" fontId="8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9" fillId="3" borderId="1" applyNumberFormat="0" applyAlignment="0" applyProtection="0"/>
    <xf numFmtId="164" fontId="10" fillId="0" borderId="0" applyNumberFormat="0" applyFill="0" applyBorder="0" applyAlignment="0" applyProtection="0"/>
    <xf numFmtId="164" fontId="4" fillId="16" borderId="0" applyNumberFormat="0" applyBorder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8" fillId="0" borderId="6" applyNumberFormat="0" applyFill="0" applyAlignment="0" applyProtection="0"/>
    <xf numFmtId="164" fontId="8" fillId="0" borderId="0" applyNumberFormat="0" applyFill="0" applyBorder="0" applyAlignment="0" applyProtection="0"/>
    <xf numFmtId="164" fontId="3" fillId="15" borderId="0" applyNumberFormat="0" applyBorder="0" applyAlignment="0" applyProtection="0"/>
    <xf numFmtId="164" fontId="9" fillId="3" borderId="1" applyNumberFormat="0" applyAlignment="0" applyProtection="0"/>
    <xf numFmtId="164" fontId="7" fillId="0" borderId="3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8" fillId="0" borderId="6" applyNumberFormat="0" applyFill="0" applyAlignment="0" applyProtection="0"/>
    <xf numFmtId="164" fontId="17" fillId="0" borderId="9" applyNumberFormat="0" applyFill="0" applyAlignment="0" applyProtection="0"/>
    <xf numFmtId="164" fontId="1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18" fillId="0" borderId="0" xfId="0" applyFont="1" applyBorder="1" applyAlignment="1">
      <alignment wrapText="1"/>
    </xf>
    <xf numFmtId="164" fontId="19" fillId="0" borderId="0" xfId="0" applyFont="1" applyAlignment="1">
      <alignment/>
    </xf>
    <xf numFmtId="164" fontId="20" fillId="12" borderId="10" xfId="0" applyFont="1" applyFill="1" applyBorder="1" applyAlignment="1">
      <alignment horizontal="center"/>
    </xf>
    <xf numFmtId="164" fontId="21" fillId="12" borderId="10" xfId="0" applyFont="1" applyFill="1" applyBorder="1" applyAlignment="1">
      <alignment horizontal="center"/>
    </xf>
    <xf numFmtId="164" fontId="21" fillId="12" borderId="10" xfId="0" applyFont="1" applyFill="1" applyBorder="1" applyAlignment="1">
      <alignment/>
    </xf>
    <xf numFmtId="164" fontId="21" fillId="12" borderId="11" xfId="0" applyFont="1" applyFill="1" applyBorder="1" applyAlignment="1">
      <alignment/>
    </xf>
    <xf numFmtId="164" fontId="22" fillId="9" borderId="10" xfId="0" applyFont="1" applyFill="1" applyBorder="1" applyAlignment="1">
      <alignment horizontal="center" wrapText="1"/>
    </xf>
    <xf numFmtId="164" fontId="0" fillId="9" borderId="10" xfId="0" applyFont="1" applyFill="1" applyBorder="1" applyAlignment="1">
      <alignment/>
    </xf>
    <xf numFmtId="164" fontId="22" fillId="9" borderId="10" xfId="0" applyFont="1" applyFill="1" applyBorder="1" applyAlignment="1">
      <alignment wrapText="1"/>
    </xf>
    <xf numFmtId="164" fontId="0" fillId="9" borderId="0" xfId="0" applyNumberFormat="1" applyFill="1" applyAlignment="1">
      <alignment/>
    </xf>
    <xf numFmtId="164" fontId="23" fillId="9" borderId="0" xfId="0" applyFont="1" applyFill="1" applyAlignment="1">
      <alignment/>
    </xf>
    <xf numFmtId="164" fontId="22" fillId="18" borderId="10" xfId="0" applyFont="1" applyFill="1" applyBorder="1" applyAlignment="1">
      <alignment horizontal="center" wrapText="1"/>
    </xf>
    <xf numFmtId="164" fontId="0" fillId="18" borderId="10" xfId="0" applyFont="1" applyFill="1" applyBorder="1" applyAlignment="1">
      <alignment/>
    </xf>
    <xf numFmtId="164" fontId="22" fillId="18" borderId="10" xfId="0" applyFont="1" applyFill="1" applyBorder="1" applyAlignment="1">
      <alignment wrapText="1"/>
    </xf>
    <xf numFmtId="164" fontId="0" fillId="18" borderId="0" xfId="0" applyNumberFormat="1" applyFill="1" applyAlignment="1">
      <alignment/>
    </xf>
    <xf numFmtId="164" fontId="23" fillId="18" borderId="0" xfId="0" applyFont="1" applyFill="1" applyAlignment="1">
      <alignment/>
    </xf>
    <xf numFmtId="164" fontId="0" fillId="18" borderId="0" xfId="0" applyFill="1" applyAlignment="1">
      <alignment/>
    </xf>
    <xf numFmtId="164" fontId="22" fillId="19" borderId="10" xfId="0" applyFont="1" applyFill="1" applyBorder="1" applyAlignment="1">
      <alignment horizontal="center" wrapText="1"/>
    </xf>
    <xf numFmtId="164" fontId="0" fillId="19" borderId="10" xfId="0" applyFont="1" applyFill="1" applyBorder="1" applyAlignment="1">
      <alignment/>
    </xf>
    <xf numFmtId="164" fontId="22" fillId="19" borderId="10" xfId="0" applyFont="1" applyFill="1" applyBorder="1" applyAlignment="1">
      <alignment wrapText="1"/>
    </xf>
    <xf numFmtId="164" fontId="0" fillId="19" borderId="0" xfId="0" applyNumberFormat="1" applyFill="1" applyAlignment="1">
      <alignment/>
    </xf>
    <xf numFmtId="164" fontId="23" fillId="19" borderId="0" xfId="0" applyFont="1" applyFill="1" applyAlignment="1">
      <alignment/>
    </xf>
    <xf numFmtId="164" fontId="0" fillId="19" borderId="0" xfId="0" applyFill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0" fillId="20" borderId="10" xfId="0" applyFont="1" applyFill="1" applyBorder="1" applyAlignment="1">
      <alignment horizontal="center"/>
    </xf>
    <xf numFmtId="164" fontId="25" fillId="20" borderId="10" xfId="0" applyFont="1" applyFill="1" applyBorder="1" applyAlignment="1">
      <alignment horizontal="center"/>
    </xf>
    <xf numFmtId="164" fontId="25" fillId="20" borderId="0" xfId="0" applyFont="1" applyFill="1" applyBorder="1" applyAlignment="1">
      <alignment horizontal="center"/>
    </xf>
    <xf numFmtId="164" fontId="20" fillId="20" borderId="0" xfId="0" applyFont="1" applyFill="1" applyBorder="1" applyAlignment="1">
      <alignment horizontal="center"/>
    </xf>
    <xf numFmtId="164" fontId="22" fillId="18" borderId="0" xfId="0" applyFont="1" applyFill="1" applyBorder="1" applyAlignment="1">
      <alignment wrapText="1"/>
    </xf>
    <xf numFmtId="164" fontId="22" fillId="18" borderId="0" xfId="0" applyFont="1" applyFill="1" applyAlignment="1">
      <alignment wrapText="1"/>
    </xf>
    <xf numFmtId="164" fontId="22" fillId="9" borderId="0" xfId="0" applyFont="1" applyFill="1" applyBorder="1" applyAlignment="1">
      <alignment wrapText="1"/>
    </xf>
    <xf numFmtId="164" fontId="22" fillId="9" borderId="0" xfId="0" applyFont="1" applyFill="1" applyAlignment="1">
      <alignment wrapText="1"/>
    </xf>
    <xf numFmtId="164" fontId="0" fillId="9" borderId="0" xfId="0" applyFill="1" applyAlignment="1">
      <alignment/>
    </xf>
    <xf numFmtId="164" fontId="22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/>
    </xf>
    <xf numFmtId="164" fontId="22" fillId="0" borderId="10" xfId="0" applyFont="1" applyBorder="1" applyAlignment="1">
      <alignment wrapText="1"/>
    </xf>
    <xf numFmtId="164" fontId="22" fillId="0" borderId="0" xfId="0" applyFont="1" applyBorder="1" applyAlignment="1">
      <alignment wrapText="1"/>
    </xf>
    <xf numFmtId="164" fontId="22" fillId="0" borderId="0" xfId="0" applyFont="1" applyAlignment="1">
      <alignment wrapText="1"/>
    </xf>
    <xf numFmtId="164" fontId="22" fillId="0" borderId="0" xfId="0" applyFont="1" applyFill="1" applyBorder="1" applyAlignment="1">
      <alignment wrapText="1"/>
    </xf>
    <xf numFmtId="164" fontId="0" fillId="0" borderId="0" xfId="0" applyNumberFormat="1" applyAlignment="1">
      <alignment/>
    </xf>
    <xf numFmtId="164" fontId="23" fillId="9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4" fontId="18" fillId="0" borderId="0" xfId="0" applyFont="1" applyBorder="1" applyAlignment="1">
      <alignment/>
    </xf>
    <xf numFmtId="164" fontId="20" fillId="21" borderId="10" xfId="0" applyFont="1" applyFill="1" applyBorder="1" applyAlignment="1">
      <alignment horizontal="center"/>
    </xf>
    <xf numFmtId="164" fontId="25" fillId="21" borderId="10" xfId="0" applyFont="1" applyFill="1" applyBorder="1" applyAlignment="1">
      <alignment horizontal="center"/>
    </xf>
    <xf numFmtId="164" fontId="25" fillId="21" borderId="12" xfId="0" applyFont="1" applyFill="1" applyBorder="1" applyAlignment="1">
      <alignment horizontal="center"/>
    </xf>
    <xf numFmtId="164" fontId="0" fillId="19" borderId="10" xfId="0" applyFill="1" applyBorder="1" applyAlignment="1">
      <alignment horizontal="center"/>
    </xf>
    <xf numFmtId="164" fontId="22" fillId="19" borderId="0" xfId="0" applyFont="1" applyFill="1" applyAlignment="1">
      <alignment wrapText="1"/>
    </xf>
    <xf numFmtId="164" fontId="0" fillId="9" borderId="10" xfId="0" applyFill="1" applyBorder="1" applyAlignment="1">
      <alignment horizontal="center"/>
    </xf>
    <xf numFmtId="164" fontId="0" fillId="18" borderId="10" xfId="0" applyFill="1" applyBorder="1" applyAlignment="1">
      <alignment horizontal="center"/>
    </xf>
    <xf numFmtId="164" fontId="25" fillId="14" borderId="0" xfId="0" applyFont="1" applyFill="1" applyAlignment="1">
      <alignment/>
    </xf>
    <xf numFmtId="164" fontId="0" fillId="4" borderId="13" xfId="0" applyFont="1" applyFill="1" applyBorder="1" applyAlignment="1">
      <alignment wrapText="1"/>
    </xf>
    <xf numFmtId="164" fontId="25" fillId="0" borderId="13" xfId="0" applyFont="1" applyFill="1" applyBorder="1" applyAlignment="1">
      <alignment/>
    </xf>
    <xf numFmtId="164" fontId="0" fillId="0" borderId="13" xfId="0" applyBorder="1" applyAlignment="1">
      <alignment/>
    </xf>
    <xf numFmtId="164" fontId="0" fillId="3" borderId="13" xfId="0" applyFont="1" applyFill="1" applyBorder="1" applyAlignment="1">
      <alignment horizontal="center" vertical="center"/>
    </xf>
    <xf numFmtId="164" fontId="18" fillId="0" borderId="13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wrapText="1"/>
    </xf>
    <xf numFmtId="164" fontId="0" fillId="0" borderId="13" xfId="0" applyFont="1" applyBorder="1" applyAlignment="1">
      <alignment vertical="center" wrapText="1"/>
    </xf>
    <xf numFmtId="164" fontId="0" fillId="0" borderId="13" xfId="0" applyFont="1" applyBorder="1" applyAlignment="1">
      <alignment horizontal="justify"/>
    </xf>
    <xf numFmtId="164" fontId="0" fillId="22" borderId="13" xfId="0" applyFill="1" applyBorder="1" applyAlignment="1">
      <alignment/>
    </xf>
    <xf numFmtId="164" fontId="0" fillId="0" borderId="13" xfId="0" applyFont="1" applyBorder="1" applyAlignment="1">
      <alignment vertical="top" wrapText="1"/>
    </xf>
    <xf numFmtId="164" fontId="0" fillId="0" borderId="13" xfId="0" applyFont="1" applyBorder="1" applyAlignment="1">
      <alignment wrapText="1"/>
    </xf>
    <xf numFmtId="164" fontId="0" fillId="0" borderId="0" xfId="0" applyFont="1" applyAlignment="1">
      <alignment horizontal="justify"/>
    </xf>
    <xf numFmtId="164" fontId="0" fillId="2" borderId="13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justify"/>
    </xf>
    <xf numFmtId="164" fontId="0" fillId="0" borderId="13" xfId="0" applyBorder="1" applyAlignment="1">
      <alignment vertical="top"/>
    </xf>
    <xf numFmtId="164" fontId="0" fillId="0" borderId="14" xfId="0" applyBorder="1" applyAlignment="1">
      <alignment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" xfId="26"/>
    <cellStyle name="20% - Énfasis2" xfId="27"/>
    <cellStyle name="20% - Énfasis3" xfId="28"/>
    <cellStyle name="20% - Énfasis4" xfId="29"/>
    <cellStyle name="20% - Énfasis5" xfId="30"/>
    <cellStyle name="20% - Énfasis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Énfasis1" xfId="38"/>
    <cellStyle name="40% - Énfasis2" xfId="39"/>
    <cellStyle name="40% - Énfasis3" xfId="40"/>
    <cellStyle name="40% - Énfasis4" xfId="41"/>
    <cellStyle name="40% - Énfasis5" xfId="42"/>
    <cellStyle name="40% - Énfasis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Énfasis1" xfId="50"/>
    <cellStyle name="60% - Énfasis2" xfId="51"/>
    <cellStyle name="60% - Énfasis3" xfId="52"/>
    <cellStyle name="60% - Énfasis4" xfId="53"/>
    <cellStyle name="60% - Énfasis5" xfId="54"/>
    <cellStyle name="60% - Énfasis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uena" xfId="63"/>
    <cellStyle name="Calculation" xfId="64"/>
    <cellStyle name="Cálculo" xfId="65"/>
    <cellStyle name="Celda de comprobación" xfId="66"/>
    <cellStyle name="Celda vinculada" xfId="67"/>
    <cellStyle name="Check Cell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Neutral" xfId="86"/>
    <cellStyle name="Notas" xfId="87"/>
    <cellStyle name="Note" xfId="88"/>
    <cellStyle name="Output" xfId="89"/>
    <cellStyle name="Salida" xfId="90"/>
    <cellStyle name="Texto de advertencia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otal" xfId="98"/>
    <cellStyle name="Warning Text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="80" zoomScaleNormal="80" workbookViewId="0" topLeftCell="A26">
      <selection activeCell="T31" sqref="T31"/>
    </sheetView>
  </sheetViews>
  <sheetFormatPr defaultColWidth="12.57421875" defaultRowHeight="12.75"/>
  <cols>
    <col min="1" max="1" width="4.8515625" style="0" customWidth="1"/>
    <col min="2" max="2" width="37.00390625" style="0" customWidth="1"/>
    <col min="3" max="3" width="11.57421875" style="0" customWidth="1"/>
    <col min="4" max="7" width="4.57421875" style="0" customWidth="1"/>
    <col min="8" max="8" width="5.57421875" style="0" customWidth="1"/>
    <col min="9" max="9" width="6.28125" style="0" customWidth="1"/>
    <col min="10" max="10" width="6.00390625" style="0" customWidth="1"/>
    <col min="11" max="11" width="5.28125" style="0" customWidth="1"/>
    <col min="12" max="16384" width="11.57421875" style="0" customWidth="1"/>
  </cols>
  <sheetData>
    <row r="1" spans="1:2" ht="17.25" customHeight="1">
      <c r="A1" s="1" t="s">
        <v>0</v>
      </c>
      <c r="B1" s="1"/>
    </row>
    <row r="2" ht="15">
      <c r="B2" s="2" t="s">
        <v>1</v>
      </c>
    </row>
    <row r="3" spans="2:10" ht="15">
      <c r="B3" s="2"/>
      <c r="J3" t="s">
        <v>2</v>
      </c>
    </row>
    <row r="4" spans="1:18" ht="15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</row>
    <row r="5" spans="1:16" ht="15">
      <c r="A5" s="7">
        <v>1</v>
      </c>
      <c r="B5" s="8" t="s">
        <v>21</v>
      </c>
      <c r="C5" s="7">
        <v>200610518</v>
      </c>
      <c r="D5" s="7">
        <v>1</v>
      </c>
      <c r="E5" s="9">
        <v>1</v>
      </c>
      <c r="F5" s="8">
        <v>1</v>
      </c>
      <c r="G5" s="8">
        <v>1</v>
      </c>
      <c r="H5" s="8">
        <v>9.2</v>
      </c>
      <c r="I5" s="8">
        <v>7.7</v>
      </c>
      <c r="J5" s="8">
        <v>10</v>
      </c>
      <c r="K5" s="8">
        <v>10</v>
      </c>
      <c r="L5" s="10">
        <f>SUM(D5:G5)*2/4</f>
        <v>2</v>
      </c>
      <c r="M5" s="10">
        <f>(H5+I5)*0.4/2</f>
        <v>3.38</v>
      </c>
      <c r="N5" s="10">
        <f>(J5+K5)*0.4/2</f>
        <v>4</v>
      </c>
      <c r="O5" s="10">
        <f>ROUND(SUM(L5:N5),2)</f>
        <v>9.38</v>
      </c>
      <c r="P5" s="11">
        <v>10</v>
      </c>
    </row>
    <row r="6" spans="1:18" ht="15">
      <c r="A6" s="12">
        <v>2</v>
      </c>
      <c r="B6" s="13" t="s">
        <v>22</v>
      </c>
      <c r="C6" s="12">
        <v>200622172</v>
      </c>
      <c r="D6" s="12"/>
      <c r="E6" s="14"/>
      <c r="F6" s="13"/>
      <c r="G6" s="13"/>
      <c r="H6" s="13"/>
      <c r="I6" s="13"/>
      <c r="J6" s="13"/>
      <c r="K6" s="13"/>
      <c r="L6" s="15">
        <f>SUM(D6:G6)*2/4</f>
        <v>0</v>
      </c>
      <c r="M6" s="15">
        <f>(H6+I6)*0.4/2</f>
        <v>0</v>
      </c>
      <c r="N6" s="15">
        <f>(J6+K6)*0.4/2</f>
        <v>0</v>
      </c>
      <c r="O6" s="15">
        <f>ROUND(SUM(L6:N6),2)</f>
        <v>0</v>
      </c>
      <c r="P6" s="16"/>
      <c r="Q6" s="17"/>
      <c r="R6" s="16">
        <v>5</v>
      </c>
    </row>
    <row r="7" spans="1:18" ht="15">
      <c r="A7" s="18">
        <v>3</v>
      </c>
      <c r="B7" s="19" t="s">
        <v>23</v>
      </c>
      <c r="C7" s="18">
        <v>200509064</v>
      </c>
      <c r="D7" s="18"/>
      <c r="E7" s="20">
        <v>1</v>
      </c>
      <c r="F7" s="19">
        <v>1</v>
      </c>
      <c r="G7" s="19">
        <v>1</v>
      </c>
      <c r="H7" s="19">
        <v>5.6</v>
      </c>
      <c r="I7" s="19">
        <v>9.5</v>
      </c>
      <c r="J7" s="19">
        <v>6</v>
      </c>
      <c r="K7" s="19"/>
      <c r="L7" s="21">
        <f>SUM(D7:G7)*2/4</f>
        <v>1.5</v>
      </c>
      <c r="M7" s="21">
        <f>(H7+I7)*0.4/2</f>
        <v>3.02</v>
      </c>
      <c r="N7" s="21">
        <f>(J7+K7)*0.4/2</f>
        <v>1.2000000000000002</v>
      </c>
      <c r="O7" s="21">
        <f>ROUND(SUM(L7:N7),2)</f>
        <v>5.72</v>
      </c>
      <c r="P7" s="22"/>
      <c r="Q7" s="23"/>
      <c r="R7" s="22"/>
    </row>
    <row r="8" spans="1:18" ht="15">
      <c r="A8" s="7">
        <v>4</v>
      </c>
      <c r="B8" s="8" t="s">
        <v>24</v>
      </c>
      <c r="C8" s="7">
        <v>200507587</v>
      </c>
      <c r="D8" s="7">
        <v>1</v>
      </c>
      <c r="E8" s="9">
        <v>1</v>
      </c>
      <c r="F8" s="8">
        <v>1</v>
      </c>
      <c r="G8" s="8">
        <v>1</v>
      </c>
      <c r="H8" s="8">
        <v>9.8</v>
      </c>
      <c r="I8" s="8">
        <v>10</v>
      </c>
      <c r="J8" s="8">
        <v>10</v>
      </c>
      <c r="K8" s="8">
        <v>9</v>
      </c>
      <c r="L8" s="10">
        <f>SUM(D8:G8)*2/4</f>
        <v>2</v>
      </c>
      <c r="M8" s="10">
        <f>(H8+I8)*0.4/2</f>
        <v>3.9600000000000004</v>
      </c>
      <c r="N8" s="10">
        <f>(J8+K8)*0.4/2</f>
        <v>3.8000000000000003</v>
      </c>
      <c r="O8" s="10">
        <f>ROUND(SUM(L8:N8),2)</f>
        <v>9.76</v>
      </c>
      <c r="P8" s="11">
        <v>10</v>
      </c>
      <c r="R8" s="24"/>
    </row>
    <row r="9" spans="1:18" ht="15">
      <c r="A9" s="7">
        <v>5</v>
      </c>
      <c r="B9" s="8" t="s">
        <v>25</v>
      </c>
      <c r="C9" s="7">
        <v>200504048</v>
      </c>
      <c r="D9" s="7">
        <v>1</v>
      </c>
      <c r="E9" s="9">
        <v>1</v>
      </c>
      <c r="F9" s="8">
        <v>1</v>
      </c>
      <c r="G9" s="8">
        <v>1</v>
      </c>
      <c r="H9" s="8">
        <v>7.9</v>
      </c>
      <c r="I9" s="8">
        <v>7.9</v>
      </c>
      <c r="J9" s="8">
        <v>10</v>
      </c>
      <c r="K9" s="8">
        <v>9</v>
      </c>
      <c r="L9" s="10">
        <f>SUM(D9:G9)*2/4</f>
        <v>2</v>
      </c>
      <c r="M9" s="10">
        <f>(H9+I9)*0.4/2</f>
        <v>3.16</v>
      </c>
      <c r="N9" s="10">
        <f>(J9+K9)*0.4/2</f>
        <v>3.8000000000000003</v>
      </c>
      <c r="O9" s="10">
        <f>ROUND(SUM(L9:N9),2)</f>
        <v>8.96</v>
      </c>
      <c r="P9" s="11">
        <v>9</v>
      </c>
      <c r="R9" s="24"/>
    </row>
    <row r="10" spans="1:18" ht="15">
      <c r="A10" s="18">
        <v>6</v>
      </c>
      <c r="B10" s="19" t="s">
        <v>26</v>
      </c>
      <c r="C10" s="18">
        <v>200602204</v>
      </c>
      <c r="D10" s="18">
        <v>1</v>
      </c>
      <c r="E10" s="20">
        <v>1</v>
      </c>
      <c r="F10" s="19">
        <v>1</v>
      </c>
      <c r="G10" s="19">
        <v>1</v>
      </c>
      <c r="H10" s="19">
        <v>5.5</v>
      </c>
      <c r="I10" s="19">
        <v>3.5</v>
      </c>
      <c r="J10" s="19">
        <v>9</v>
      </c>
      <c r="K10" s="19">
        <v>10</v>
      </c>
      <c r="L10" s="21">
        <f>SUM(D10:G10)*2/4</f>
        <v>2</v>
      </c>
      <c r="M10" s="21">
        <f>(H10+I10)*0.4/2</f>
        <v>1.8</v>
      </c>
      <c r="N10" s="21">
        <f>(J10+K10)*0.4/2</f>
        <v>3.8000000000000003</v>
      </c>
      <c r="O10" s="21">
        <f>ROUND(SUM(L10:N10),2)</f>
        <v>7.6</v>
      </c>
      <c r="P10" s="22"/>
      <c r="Q10" s="21">
        <f>7*0.4+M10+N10</f>
        <v>8.4</v>
      </c>
      <c r="R10" s="22">
        <v>8</v>
      </c>
    </row>
    <row r="11" spans="1:18" ht="15">
      <c r="A11" s="12">
        <v>7</v>
      </c>
      <c r="B11" s="13" t="s">
        <v>27</v>
      </c>
      <c r="C11" s="12">
        <v>200531221</v>
      </c>
      <c r="D11" s="12"/>
      <c r="E11" s="14"/>
      <c r="F11" s="13"/>
      <c r="G11" s="13"/>
      <c r="H11" s="13"/>
      <c r="I11" s="13"/>
      <c r="J11" s="13"/>
      <c r="K11" s="13"/>
      <c r="L11" s="15">
        <f>SUM(D11:G11)*2/4</f>
        <v>0</v>
      </c>
      <c r="M11" s="15">
        <f>(H11+I11)*0.4/2</f>
        <v>0</v>
      </c>
      <c r="N11" s="15">
        <f>(J11+K11)*0.4/2</f>
        <v>0</v>
      </c>
      <c r="O11" s="15">
        <f>ROUND(SUM(L11:N11),2)</f>
        <v>0</v>
      </c>
      <c r="P11" s="16"/>
      <c r="Q11" s="17"/>
      <c r="R11" s="16">
        <v>5</v>
      </c>
    </row>
    <row r="12" spans="1:18" ht="15">
      <c r="A12" s="12">
        <v>8</v>
      </c>
      <c r="B12" s="13" t="s">
        <v>28</v>
      </c>
      <c r="C12" s="12">
        <v>200421467</v>
      </c>
      <c r="D12" s="12"/>
      <c r="E12" s="14"/>
      <c r="F12" s="13"/>
      <c r="G12" s="13">
        <v>1</v>
      </c>
      <c r="H12" s="13">
        <v>6.7</v>
      </c>
      <c r="I12" s="13">
        <v>2</v>
      </c>
      <c r="J12" s="13"/>
      <c r="K12" s="13"/>
      <c r="L12" s="15">
        <f>SUM(D12:G12)*2/4</f>
        <v>0.5</v>
      </c>
      <c r="M12" s="15">
        <f>(H12+I12)*0.4/2</f>
        <v>1.74</v>
      </c>
      <c r="N12" s="15">
        <f>(J12+K12)*0.4/2</f>
        <v>0</v>
      </c>
      <c r="O12" s="15">
        <f>ROUND(SUM(L12:N12),2)</f>
        <v>2.24</v>
      </c>
      <c r="P12" s="16"/>
      <c r="Q12" s="17"/>
      <c r="R12" s="16">
        <v>5</v>
      </c>
    </row>
    <row r="13" spans="1:18" ht="15">
      <c r="A13" s="12">
        <v>9</v>
      </c>
      <c r="B13" s="13" t="s">
        <v>29</v>
      </c>
      <c r="C13" s="12">
        <v>200108435</v>
      </c>
      <c r="D13" s="12"/>
      <c r="E13" s="14"/>
      <c r="F13" s="13"/>
      <c r="G13" s="13"/>
      <c r="H13" s="13"/>
      <c r="I13" s="13"/>
      <c r="J13" s="13"/>
      <c r="K13" s="13"/>
      <c r="L13" s="15">
        <f>SUM(D13:G13)*2/4</f>
        <v>0</v>
      </c>
      <c r="M13" s="15">
        <f>(H13+I13)*0.4/2</f>
        <v>0</v>
      </c>
      <c r="N13" s="15">
        <f>(J13+K13)*0.4/2</f>
        <v>0</v>
      </c>
      <c r="O13" s="15">
        <f>ROUND(SUM(L13:N13),2)</f>
        <v>0</v>
      </c>
      <c r="P13" s="16"/>
      <c r="Q13" s="17"/>
      <c r="R13" s="16">
        <v>5</v>
      </c>
    </row>
    <row r="14" spans="1:18" ht="15">
      <c r="A14" s="7">
        <v>10</v>
      </c>
      <c r="B14" s="8" t="s">
        <v>30</v>
      </c>
      <c r="C14" s="7">
        <v>200632476</v>
      </c>
      <c r="D14" s="7"/>
      <c r="E14" s="9"/>
      <c r="F14" s="8">
        <v>1</v>
      </c>
      <c r="G14" s="8">
        <v>1</v>
      </c>
      <c r="H14" s="8">
        <v>7.2</v>
      </c>
      <c r="I14" s="8">
        <v>7.5</v>
      </c>
      <c r="J14" s="8">
        <v>9</v>
      </c>
      <c r="K14" s="8">
        <v>10</v>
      </c>
      <c r="L14" s="10">
        <f>SUM(D14:G14)*2/4</f>
        <v>1</v>
      </c>
      <c r="M14" s="10">
        <f>(H14+I14)*0.4/2</f>
        <v>2.94</v>
      </c>
      <c r="N14" s="10">
        <f>(J14+K14)*0.4/2</f>
        <v>3.8000000000000003</v>
      </c>
      <c r="O14" s="10">
        <f>ROUND(SUM(L14:N14),2)</f>
        <v>7.74</v>
      </c>
      <c r="P14" s="11">
        <v>8</v>
      </c>
      <c r="R14" s="24"/>
    </row>
    <row r="15" spans="1:18" ht="15">
      <c r="A15" s="7">
        <v>11</v>
      </c>
      <c r="B15" s="8" t="s">
        <v>31</v>
      </c>
      <c r="C15" s="7">
        <v>200613861</v>
      </c>
      <c r="D15" s="7">
        <v>1</v>
      </c>
      <c r="E15" s="9">
        <v>1</v>
      </c>
      <c r="F15" s="8">
        <v>1</v>
      </c>
      <c r="G15" s="8">
        <v>1</v>
      </c>
      <c r="H15" s="8">
        <v>9.4</v>
      </c>
      <c r="I15" s="8">
        <v>10</v>
      </c>
      <c r="J15" s="8">
        <v>10</v>
      </c>
      <c r="K15" s="8">
        <v>10</v>
      </c>
      <c r="L15" s="10">
        <f>SUM(D15:G15)*2/4</f>
        <v>2</v>
      </c>
      <c r="M15" s="10">
        <f>(H15+I15)*0.4/2</f>
        <v>3.88</v>
      </c>
      <c r="N15" s="10">
        <f>(J15+K15)*0.4/2</f>
        <v>4</v>
      </c>
      <c r="O15" s="10">
        <f>ROUND(SUM(L15:N15),2)</f>
        <v>9.88</v>
      </c>
      <c r="P15" s="11">
        <v>10</v>
      </c>
      <c r="R15" s="24"/>
    </row>
    <row r="16" spans="1:18" ht="15">
      <c r="A16" s="12">
        <v>12</v>
      </c>
      <c r="B16" s="13" t="s">
        <v>32</v>
      </c>
      <c r="C16" s="12">
        <v>200510413</v>
      </c>
      <c r="D16" s="12"/>
      <c r="E16" s="14"/>
      <c r="F16" s="13"/>
      <c r="G16" s="13"/>
      <c r="H16" s="13"/>
      <c r="I16" s="13"/>
      <c r="J16" s="13"/>
      <c r="K16" s="13"/>
      <c r="L16" s="15">
        <f>SUM(D16:G16)*2/4</f>
        <v>0</v>
      </c>
      <c r="M16" s="15">
        <f>(H16+I16)*0.4/2</f>
        <v>0</v>
      </c>
      <c r="N16" s="15">
        <f>(J16+K16)*0.4/2</f>
        <v>0</v>
      </c>
      <c r="O16" s="15">
        <f>ROUND(SUM(L16:N16),2)</f>
        <v>0</v>
      </c>
      <c r="P16" s="16"/>
      <c r="Q16" s="17"/>
      <c r="R16" s="16">
        <v>5</v>
      </c>
    </row>
    <row r="17" spans="1:18" ht="15">
      <c r="A17" s="12">
        <v>13</v>
      </c>
      <c r="B17" s="13" t="s">
        <v>33</v>
      </c>
      <c r="C17" s="12">
        <v>200313339</v>
      </c>
      <c r="D17" s="12"/>
      <c r="E17" s="14"/>
      <c r="F17" s="13"/>
      <c r="G17" s="13"/>
      <c r="H17" s="13"/>
      <c r="I17" s="13"/>
      <c r="J17" s="13"/>
      <c r="K17" s="13"/>
      <c r="L17" s="15">
        <f>SUM(D17:G17)*2/4</f>
        <v>0</v>
      </c>
      <c r="M17" s="15">
        <f>(H17+I17)*0.4/2</f>
        <v>0</v>
      </c>
      <c r="N17" s="15">
        <f>(J17+K17)*0.4/2</f>
        <v>0</v>
      </c>
      <c r="O17" s="15">
        <f>ROUND(SUM(L17:N17),2)</f>
        <v>0</v>
      </c>
      <c r="P17" s="16"/>
      <c r="Q17" s="17"/>
      <c r="R17" s="16">
        <v>5</v>
      </c>
    </row>
    <row r="18" spans="1:18" ht="15">
      <c r="A18" s="12">
        <v>14</v>
      </c>
      <c r="B18" s="13" t="s">
        <v>34</v>
      </c>
      <c r="C18" s="12">
        <v>200311896</v>
      </c>
      <c r="D18" s="12">
        <v>1</v>
      </c>
      <c r="E18" s="14">
        <v>1</v>
      </c>
      <c r="F18" s="13">
        <v>1</v>
      </c>
      <c r="G18" s="13">
        <v>1</v>
      </c>
      <c r="H18" s="13">
        <v>1.5</v>
      </c>
      <c r="I18" s="13">
        <v>3.25</v>
      </c>
      <c r="J18" s="13">
        <v>10</v>
      </c>
      <c r="K18" s="13">
        <v>9</v>
      </c>
      <c r="L18" s="15">
        <f>SUM(D18:G18)*2/4</f>
        <v>2</v>
      </c>
      <c r="M18" s="15">
        <f>(H18+I18)*0.4/2</f>
        <v>0.9500000000000001</v>
      </c>
      <c r="N18" s="15">
        <f>(J18+K18)*0.4/2</f>
        <v>3.8000000000000003</v>
      </c>
      <c r="O18" s="15">
        <f>ROUND(SUM(L18:N18),2)</f>
        <v>6.75</v>
      </c>
      <c r="P18" s="16"/>
      <c r="Q18" s="17">
        <v>5</v>
      </c>
      <c r="R18" s="16">
        <v>5</v>
      </c>
    </row>
    <row r="19" spans="1:18" ht="15">
      <c r="A19" s="7">
        <v>15</v>
      </c>
      <c r="B19" s="8" t="s">
        <v>35</v>
      </c>
      <c r="C19" s="7">
        <v>200623923</v>
      </c>
      <c r="D19" s="7"/>
      <c r="E19" s="9">
        <v>1</v>
      </c>
      <c r="F19" s="8">
        <v>1</v>
      </c>
      <c r="G19" s="8"/>
      <c r="H19" s="8">
        <v>7.5</v>
      </c>
      <c r="I19" s="8">
        <v>6</v>
      </c>
      <c r="J19" s="8">
        <v>9</v>
      </c>
      <c r="K19" s="8">
        <v>8.5</v>
      </c>
      <c r="L19" s="10">
        <f>SUM(D19:G19)*2/4</f>
        <v>1</v>
      </c>
      <c r="M19" s="10">
        <f>(H19+I19)*0.4/2</f>
        <v>2.7</v>
      </c>
      <c r="N19" s="10">
        <f>(J19+K19)*0.4/2</f>
        <v>3.5</v>
      </c>
      <c r="O19" s="10">
        <f>ROUND(SUM(L19:N19),2)</f>
        <v>7.2</v>
      </c>
      <c r="P19" s="11">
        <v>7</v>
      </c>
      <c r="R19" s="24"/>
    </row>
    <row r="20" spans="1:18" ht="15">
      <c r="A20" s="12">
        <v>16</v>
      </c>
      <c r="B20" s="13" t="s">
        <v>36</v>
      </c>
      <c r="C20" s="12">
        <v>200728834</v>
      </c>
      <c r="D20" s="12"/>
      <c r="E20" s="14"/>
      <c r="F20" s="13">
        <v>1</v>
      </c>
      <c r="G20" s="13">
        <v>1</v>
      </c>
      <c r="H20" s="13">
        <v>4.3</v>
      </c>
      <c r="I20" s="13">
        <v>4</v>
      </c>
      <c r="J20" s="13"/>
      <c r="K20" s="13"/>
      <c r="L20" s="15">
        <f>SUM(D20:G20)*2/4</f>
        <v>1</v>
      </c>
      <c r="M20" s="15">
        <f>(H20+I20)*0.4/2</f>
        <v>1.6600000000000001</v>
      </c>
      <c r="N20" s="15">
        <f>(J20+K20)*0.4/2</f>
        <v>0</v>
      </c>
      <c r="O20" s="15">
        <f>ROUND(SUM(L20:N20),2)</f>
        <v>2.66</v>
      </c>
      <c r="P20" s="16"/>
      <c r="Q20" s="17"/>
      <c r="R20" s="16">
        <v>5</v>
      </c>
    </row>
    <row r="21" spans="1:18" ht="15">
      <c r="A21" s="12">
        <v>17</v>
      </c>
      <c r="B21" s="13" t="s">
        <v>37</v>
      </c>
      <c r="C21" s="12">
        <v>200608843</v>
      </c>
      <c r="D21" s="12"/>
      <c r="E21" s="14"/>
      <c r="F21" s="13">
        <v>1</v>
      </c>
      <c r="G21" s="13">
        <v>1</v>
      </c>
      <c r="H21" s="13">
        <v>3.5</v>
      </c>
      <c r="I21" s="13">
        <v>2.8</v>
      </c>
      <c r="J21" s="13"/>
      <c r="K21" s="13"/>
      <c r="L21" s="15">
        <f>SUM(D21:G21)*2/4</f>
        <v>1</v>
      </c>
      <c r="M21" s="15">
        <f>(H21+I21)*0.4/2</f>
        <v>1.26</v>
      </c>
      <c r="N21" s="15">
        <f>(J21+K21)*0.4/2</f>
        <v>0</v>
      </c>
      <c r="O21" s="15">
        <f>ROUND(SUM(L21:N21),2)</f>
        <v>2.26</v>
      </c>
      <c r="P21" s="16"/>
      <c r="Q21" s="17"/>
      <c r="R21" s="16">
        <v>5</v>
      </c>
    </row>
    <row r="22" spans="1:18" ht="15">
      <c r="A22" s="18">
        <v>18</v>
      </c>
      <c r="B22" s="19" t="s">
        <v>38</v>
      </c>
      <c r="C22" s="18">
        <v>200315752</v>
      </c>
      <c r="D22" s="18"/>
      <c r="E22" s="20"/>
      <c r="F22" s="19"/>
      <c r="G22" s="19"/>
      <c r="H22" s="19">
        <v>6.9</v>
      </c>
      <c r="I22" s="19">
        <v>7.5</v>
      </c>
      <c r="J22" s="19">
        <v>7</v>
      </c>
      <c r="K22" s="19">
        <v>7</v>
      </c>
      <c r="L22" s="21">
        <f>SUM(D22:G22)*2/4</f>
        <v>0</v>
      </c>
      <c r="M22" s="21">
        <f>(H22+I22)*0.4/2</f>
        <v>2.8800000000000003</v>
      </c>
      <c r="N22" s="21">
        <f>(J22+K22)*0.4/2</f>
        <v>2.8000000000000003</v>
      </c>
      <c r="O22" s="21">
        <f>ROUND(SUM(L22:N22),2)</f>
        <v>5.68</v>
      </c>
      <c r="P22" s="22"/>
      <c r="Q22" s="23"/>
      <c r="R22" s="22">
        <v>6</v>
      </c>
    </row>
    <row r="23" spans="1:18" ht="15">
      <c r="A23" s="12">
        <v>19</v>
      </c>
      <c r="B23" s="13" t="s">
        <v>39</v>
      </c>
      <c r="C23" s="12">
        <v>200720310</v>
      </c>
      <c r="D23" s="12"/>
      <c r="E23" s="14"/>
      <c r="F23" s="13"/>
      <c r="G23" s="13"/>
      <c r="H23" s="13">
        <v>4.5</v>
      </c>
      <c r="I23" s="13"/>
      <c r="J23" s="13"/>
      <c r="K23" s="13"/>
      <c r="L23" s="15">
        <f>SUM(D23:G23)*2/4</f>
        <v>0</v>
      </c>
      <c r="M23" s="15">
        <f>(H23+I23)*0.4/2</f>
        <v>0.9</v>
      </c>
      <c r="N23" s="15">
        <f>(J23+K23)*0.4/2</f>
        <v>0</v>
      </c>
      <c r="O23" s="15">
        <f>ROUND(SUM(L23:N23),2)</f>
        <v>0.9</v>
      </c>
      <c r="P23" s="16"/>
      <c r="Q23" s="17"/>
      <c r="R23" s="16">
        <v>5</v>
      </c>
    </row>
    <row r="24" spans="1:18" ht="15">
      <c r="A24" s="7">
        <v>20</v>
      </c>
      <c r="B24" s="8" t="s">
        <v>40</v>
      </c>
      <c r="C24" s="7">
        <v>200418803</v>
      </c>
      <c r="D24" s="7"/>
      <c r="E24" s="9"/>
      <c r="F24" s="8"/>
      <c r="G24" s="8">
        <v>1</v>
      </c>
      <c r="H24" s="8">
        <v>7.4</v>
      </c>
      <c r="I24" s="8">
        <v>6.5</v>
      </c>
      <c r="J24" s="8">
        <v>9</v>
      </c>
      <c r="K24" s="8">
        <v>9</v>
      </c>
      <c r="L24" s="10">
        <f>SUM(D24:G24)*2/4</f>
        <v>0.5</v>
      </c>
      <c r="M24" s="10">
        <f>(H24+I24)*0.4/2</f>
        <v>2.7800000000000002</v>
      </c>
      <c r="N24" s="10">
        <f>(J24+K24)*0.4/2</f>
        <v>3.6</v>
      </c>
      <c r="O24" s="10">
        <f>ROUND(SUM(L24:N24),2)</f>
        <v>6.88</v>
      </c>
      <c r="P24" s="11">
        <v>7</v>
      </c>
      <c r="R24" s="24"/>
    </row>
    <row r="25" spans="1:18" ht="15">
      <c r="A25" s="12">
        <v>21</v>
      </c>
      <c r="B25" s="13" t="s">
        <v>41</v>
      </c>
      <c r="C25" s="12">
        <v>200603277</v>
      </c>
      <c r="D25" s="12"/>
      <c r="E25" s="14"/>
      <c r="F25" s="13">
        <v>1</v>
      </c>
      <c r="G25" s="13">
        <v>1</v>
      </c>
      <c r="H25" s="13">
        <v>6.3</v>
      </c>
      <c r="I25" s="13">
        <v>3.25</v>
      </c>
      <c r="J25" s="13"/>
      <c r="K25" s="13"/>
      <c r="L25" s="15">
        <f>SUM(D25:G25)*2/4</f>
        <v>1</v>
      </c>
      <c r="M25" s="15">
        <f>(H25+I25)*0.4/2</f>
        <v>1.9100000000000001</v>
      </c>
      <c r="N25" s="15">
        <f>(J25+K25)*0.4/2</f>
        <v>0</v>
      </c>
      <c r="O25" s="15">
        <f>ROUND(SUM(L25:N25),2)</f>
        <v>2.91</v>
      </c>
      <c r="P25" s="16"/>
      <c r="Q25" s="17"/>
      <c r="R25" s="16"/>
    </row>
    <row r="26" spans="1:18" ht="15">
      <c r="A26" s="7">
        <v>22</v>
      </c>
      <c r="B26" s="8" t="s">
        <v>42</v>
      </c>
      <c r="C26" s="7">
        <v>200603040</v>
      </c>
      <c r="D26" s="7"/>
      <c r="E26" s="9">
        <v>1</v>
      </c>
      <c r="F26" s="8">
        <v>1</v>
      </c>
      <c r="G26" s="8">
        <v>1</v>
      </c>
      <c r="H26" s="8">
        <v>8.1</v>
      </c>
      <c r="I26" s="8">
        <v>6.75</v>
      </c>
      <c r="J26" s="8">
        <v>9</v>
      </c>
      <c r="K26" s="8">
        <v>8.5</v>
      </c>
      <c r="L26" s="10">
        <f>SUM(D26:G26)*2/4</f>
        <v>1.5</v>
      </c>
      <c r="M26" s="10">
        <f>(H26+I26)*0.4/2</f>
        <v>2.97</v>
      </c>
      <c r="N26" s="10">
        <f>(J26+K26)*0.4/2</f>
        <v>3.5</v>
      </c>
      <c r="O26" s="10">
        <f>ROUND(SUM(L26:N26),2)</f>
        <v>7.97</v>
      </c>
      <c r="P26" s="11">
        <v>8</v>
      </c>
      <c r="R26" s="24"/>
    </row>
    <row r="27" spans="1:18" ht="15">
      <c r="A27" s="7">
        <v>23</v>
      </c>
      <c r="B27" s="8" t="s">
        <v>43</v>
      </c>
      <c r="C27" s="7">
        <v>200115937</v>
      </c>
      <c r="D27" s="7"/>
      <c r="E27" s="9"/>
      <c r="F27" s="8">
        <v>1</v>
      </c>
      <c r="G27" s="8">
        <v>1</v>
      </c>
      <c r="H27" s="8">
        <v>5.6</v>
      </c>
      <c r="I27" s="8">
        <v>8</v>
      </c>
      <c r="J27" s="8">
        <v>10</v>
      </c>
      <c r="K27" s="8">
        <v>9</v>
      </c>
      <c r="L27" s="10">
        <f>SUM(D27:G27)*2/4</f>
        <v>1</v>
      </c>
      <c r="M27" s="10">
        <f>(H27+I27)*0.4/2</f>
        <v>2.72</v>
      </c>
      <c r="N27" s="10">
        <f>(J27+K27)*0.4/2</f>
        <v>3.8000000000000003</v>
      </c>
      <c r="O27" s="10">
        <f>ROUND(SUM(L27:N27),2)</f>
        <v>7.52</v>
      </c>
      <c r="P27" s="11">
        <v>8</v>
      </c>
      <c r="R27" s="24"/>
    </row>
    <row r="28" spans="1:18" ht="15">
      <c r="A28" s="18">
        <v>24</v>
      </c>
      <c r="B28" s="19" t="s">
        <v>44</v>
      </c>
      <c r="C28" s="18">
        <v>200615207</v>
      </c>
      <c r="D28" s="18"/>
      <c r="E28" s="20"/>
      <c r="F28" s="19"/>
      <c r="G28" s="19"/>
      <c r="H28" s="19">
        <v>3.4</v>
      </c>
      <c r="I28" s="19">
        <v>6.5</v>
      </c>
      <c r="J28" s="19">
        <v>10</v>
      </c>
      <c r="K28" s="19">
        <v>9</v>
      </c>
      <c r="L28" s="21">
        <f>SUM(D28:G28)*2/4</f>
        <v>0</v>
      </c>
      <c r="M28" s="21">
        <f>(H28+I28)*0.4/2</f>
        <v>1.9800000000000002</v>
      </c>
      <c r="N28" s="21">
        <f>(J28+K28)*0.4/2</f>
        <v>3.8000000000000003</v>
      </c>
      <c r="O28" s="21">
        <f>ROUND(SUM(L28:N28),2)</f>
        <v>5.78</v>
      </c>
      <c r="P28" s="22"/>
      <c r="Q28" s="21">
        <f>6*0.4+M28+N28</f>
        <v>8.180000000000001</v>
      </c>
      <c r="R28" s="22">
        <v>8</v>
      </c>
    </row>
    <row r="29" spans="1:18" ht="15">
      <c r="A29" s="7">
        <v>25</v>
      </c>
      <c r="B29" s="8" t="s">
        <v>45</v>
      </c>
      <c r="C29" s="7">
        <v>200527430</v>
      </c>
      <c r="D29" s="7">
        <v>1</v>
      </c>
      <c r="E29" s="9">
        <v>1</v>
      </c>
      <c r="F29" s="8">
        <v>1</v>
      </c>
      <c r="G29" s="8">
        <v>1</v>
      </c>
      <c r="H29" s="8">
        <v>6.9</v>
      </c>
      <c r="I29" s="8">
        <v>6.25</v>
      </c>
      <c r="J29" s="8">
        <v>10</v>
      </c>
      <c r="K29" s="8">
        <v>9</v>
      </c>
      <c r="L29" s="10">
        <f>SUM(D29:G29)*2/4</f>
        <v>2</v>
      </c>
      <c r="M29" s="10">
        <f>(H29+I29)*0.4/2</f>
        <v>2.6300000000000003</v>
      </c>
      <c r="N29" s="10">
        <f>(J29+K29)*0.4/2</f>
        <v>3.8000000000000003</v>
      </c>
      <c r="O29" s="10">
        <f>ROUND(SUM(L29:N29),2)</f>
        <v>8.43</v>
      </c>
      <c r="P29" s="11">
        <v>9</v>
      </c>
      <c r="R29" s="24"/>
    </row>
    <row r="30" spans="1:18" ht="15">
      <c r="A30" s="7">
        <v>26</v>
      </c>
      <c r="B30" s="8" t="s">
        <v>46</v>
      </c>
      <c r="C30" s="7">
        <v>200421702</v>
      </c>
      <c r="D30" s="7">
        <v>1</v>
      </c>
      <c r="E30" s="9">
        <v>1</v>
      </c>
      <c r="F30" s="8">
        <v>1</v>
      </c>
      <c r="G30" s="8">
        <v>1</v>
      </c>
      <c r="H30" s="8">
        <v>7.1</v>
      </c>
      <c r="I30" s="8">
        <v>7.8</v>
      </c>
      <c r="J30" s="8">
        <v>10</v>
      </c>
      <c r="K30" s="8">
        <v>9</v>
      </c>
      <c r="L30" s="10">
        <f>SUM(D30:G30)*2/4</f>
        <v>2</v>
      </c>
      <c r="M30" s="10">
        <f>(H30+I30)*0.4/2</f>
        <v>2.98</v>
      </c>
      <c r="N30" s="10">
        <f>(J30+K30)*0.4/2</f>
        <v>3.8000000000000003</v>
      </c>
      <c r="O30" s="10">
        <f>ROUND(SUM(L30:N30),2)</f>
        <v>8.78</v>
      </c>
      <c r="P30" s="11">
        <v>8</v>
      </c>
      <c r="R30" s="24"/>
    </row>
    <row r="31" spans="1:18" ht="15">
      <c r="A31" s="12">
        <v>27</v>
      </c>
      <c r="B31" s="13" t="s">
        <v>47</v>
      </c>
      <c r="C31" s="12">
        <v>200509911</v>
      </c>
      <c r="D31" s="12"/>
      <c r="E31" s="14"/>
      <c r="F31" s="13"/>
      <c r="G31" s="13"/>
      <c r="H31" s="13">
        <v>3</v>
      </c>
      <c r="I31" s="13">
        <v>5.8</v>
      </c>
      <c r="J31" s="13"/>
      <c r="K31" s="13"/>
      <c r="L31" s="15">
        <f>SUM(D31:G31)*2/4</f>
        <v>0</v>
      </c>
      <c r="M31" s="15">
        <f>(H31+I31)*0.4/2</f>
        <v>1.7600000000000002</v>
      </c>
      <c r="N31" s="15">
        <f>(J31+K31)*0.4/2</f>
        <v>0</v>
      </c>
      <c r="O31" s="15">
        <f>ROUND(SUM(L31:N31),2)</f>
        <v>1.76</v>
      </c>
      <c r="P31" s="16"/>
      <c r="Q31" s="17"/>
      <c r="R31" s="16">
        <v>5</v>
      </c>
    </row>
    <row r="32" spans="1:18" ht="15">
      <c r="A32" s="12">
        <v>28</v>
      </c>
      <c r="B32" s="13" t="s">
        <v>48</v>
      </c>
      <c r="C32" s="12">
        <v>200612536</v>
      </c>
      <c r="D32" s="12"/>
      <c r="E32" s="14"/>
      <c r="F32" s="13">
        <v>1</v>
      </c>
      <c r="G32" s="13">
        <v>1</v>
      </c>
      <c r="H32" s="13">
        <v>4.7</v>
      </c>
      <c r="I32" s="13">
        <v>6</v>
      </c>
      <c r="J32" s="13"/>
      <c r="K32" s="13"/>
      <c r="L32" s="15">
        <f>SUM(D32:G32)*2/4</f>
        <v>1</v>
      </c>
      <c r="M32" s="15">
        <f>(H32+I32)*0.4/2</f>
        <v>2.14</v>
      </c>
      <c r="N32" s="15">
        <f>(J32+K32)*0.4/2</f>
        <v>0</v>
      </c>
      <c r="O32" s="15">
        <f>ROUND(SUM(L32:N32),2)</f>
        <v>3.14</v>
      </c>
      <c r="P32" s="16"/>
      <c r="Q32" s="17"/>
      <c r="R32" s="16">
        <v>5</v>
      </c>
    </row>
    <row r="33" spans="1:18" ht="15">
      <c r="A33" s="7">
        <v>29</v>
      </c>
      <c r="B33" s="8" t="s">
        <v>49</v>
      </c>
      <c r="C33" s="7">
        <v>200424852</v>
      </c>
      <c r="D33" s="7"/>
      <c r="E33" s="9"/>
      <c r="F33" s="8"/>
      <c r="G33" s="8">
        <v>1</v>
      </c>
      <c r="H33" s="8">
        <v>7.9</v>
      </c>
      <c r="I33" s="8">
        <v>6.9</v>
      </c>
      <c r="J33" s="8">
        <v>9</v>
      </c>
      <c r="K33" s="8">
        <v>9</v>
      </c>
      <c r="L33" s="10">
        <f>SUM(D33:G33)*2/4</f>
        <v>0.5</v>
      </c>
      <c r="M33" s="10">
        <f>(H33+I33)*0.4/2</f>
        <v>2.9600000000000004</v>
      </c>
      <c r="N33" s="10">
        <f>(J33+K33)*0.4/2</f>
        <v>3.6</v>
      </c>
      <c r="O33" s="10">
        <f>ROUND(SUM(L33:N33),2)</f>
        <v>7.06</v>
      </c>
      <c r="P33" s="11">
        <v>7</v>
      </c>
      <c r="R33" s="24"/>
    </row>
    <row r="34" spans="1:18" ht="15">
      <c r="A34" s="12">
        <v>30</v>
      </c>
      <c r="B34" s="13" t="s">
        <v>50</v>
      </c>
      <c r="C34" s="12">
        <v>200601549</v>
      </c>
      <c r="D34" s="12"/>
      <c r="E34" s="14"/>
      <c r="F34" s="13">
        <v>1</v>
      </c>
      <c r="G34" s="13"/>
      <c r="H34" s="13">
        <v>4.3</v>
      </c>
      <c r="I34" s="13">
        <v>1</v>
      </c>
      <c r="J34" s="13"/>
      <c r="K34" s="13"/>
      <c r="L34" s="15">
        <f>SUM(D34:G34)*2/4</f>
        <v>0.5</v>
      </c>
      <c r="M34" s="15">
        <f>(H34+I34)*0.4/2</f>
        <v>1.06</v>
      </c>
      <c r="N34" s="15">
        <f>(J34+K34)*0.4/2</f>
        <v>0</v>
      </c>
      <c r="O34" s="15">
        <f>ROUND(SUM(L34:N34),2)</f>
        <v>1.56</v>
      </c>
      <c r="P34" s="16"/>
      <c r="Q34" s="17"/>
      <c r="R34" s="16">
        <v>5</v>
      </c>
    </row>
    <row r="35" spans="1:18" ht="15">
      <c r="A35" s="12">
        <v>31</v>
      </c>
      <c r="B35" s="13" t="s">
        <v>51</v>
      </c>
      <c r="C35" s="12">
        <v>200425687</v>
      </c>
      <c r="D35" s="12">
        <v>1</v>
      </c>
      <c r="E35" s="14"/>
      <c r="F35" s="13">
        <v>1</v>
      </c>
      <c r="G35" s="13">
        <v>1</v>
      </c>
      <c r="H35" s="13">
        <v>3.5</v>
      </c>
      <c r="I35" s="13">
        <v>3</v>
      </c>
      <c r="J35" s="13"/>
      <c r="K35" s="13"/>
      <c r="L35" s="15">
        <f>SUM(D35:G35)*2/4</f>
        <v>1.5</v>
      </c>
      <c r="M35" s="15">
        <f>(H35+I35)*0.4/2</f>
        <v>1.3</v>
      </c>
      <c r="N35" s="15">
        <f>(J35+K35)*0.4/2</f>
        <v>0</v>
      </c>
      <c r="O35" s="15">
        <f>ROUND(SUM(L35:N35),2)</f>
        <v>2.8</v>
      </c>
      <c r="P35" s="16"/>
      <c r="Q35" s="17">
        <v>5</v>
      </c>
      <c r="R35" s="16">
        <v>5</v>
      </c>
    </row>
    <row r="36" spans="1:18" ht="15">
      <c r="A36" s="7">
        <v>32</v>
      </c>
      <c r="B36" s="8" t="s">
        <v>52</v>
      </c>
      <c r="C36" s="7">
        <v>200509014</v>
      </c>
      <c r="D36" s="7">
        <v>1</v>
      </c>
      <c r="E36" s="9">
        <v>1</v>
      </c>
      <c r="F36" s="8">
        <v>1</v>
      </c>
      <c r="G36" s="8">
        <v>1</v>
      </c>
      <c r="H36" s="8">
        <v>8.8</v>
      </c>
      <c r="I36" s="8">
        <v>8</v>
      </c>
      <c r="J36" s="8">
        <v>10</v>
      </c>
      <c r="K36" s="8">
        <v>9.5</v>
      </c>
      <c r="L36" s="10">
        <f>SUM(D36:G36)*2/4</f>
        <v>2</v>
      </c>
      <c r="M36" s="10">
        <f>(H36+I36)*0.4/2</f>
        <v>3.3600000000000003</v>
      </c>
      <c r="N36" s="10">
        <f>(J36+K36)*0.4/2</f>
        <v>3.9000000000000004</v>
      </c>
      <c r="O36" s="10">
        <f>ROUND(SUM(L36:N36),2)</f>
        <v>9.26</v>
      </c>
      <c r="P36" s="11">
        <v>9</v>
      </c>
      <c r="R36" s="24"/>
    </row>
    <row r="37" spans="1:18" ht="15">
      <c r="A37" s="12">
        <v>33</v>
      </c>
      <c r="B37" s="13" t="s">
        <v>53</v>
      </c>
      <c r="C37" s="12">
        <v>200940662</v>
      </c>
      <c r="D37" s="12">
        <v>1</v>
      </c>
      <c r="E37" s="14">
        <v>1</v>
      </c>
      <c r="F37" s="13"/>
      <c r="G37" s="13"/>
      <c r="H37" s="13">
        <v>4.9</v>
      </c>
      <c r="I37" s="13"/>
      <c r="J37" s="13">
        <v>10</v>
      </c>
      <c r="K37" s="13">
        <v>10</v>
      </c>
      <c r="L37" s="15">
        <f>SUM(D37:G37)*2/4</f>
        <v>1</v>
      </c>
      <c r="M37" s="15">
        <f>(H37+I37)*0.4/2</f>
        <v>0.9800000000000001</v>
      </c>
      <c r="N37" s="15">
        <f>(J37+K37)*0.4/2</f>
        <v>4</v>
      </c>
      <c r="O37" s="15">
        <f>ROUND(SUM(L37:N37),2)</f>
        <v>5.98</v>
      </c>
      <c r="P37" s="16"/>
      <c r="Q37" s="17">
        <v>5</v>
      </c>
      <c r="R37" s="16">
        <v>5</v>
      </c>
    </row>
    <row r="38" spans="1:18" ht="15">
      <c r="A38" s="12">
        <v>34</v>
      </c>
      <c r="B38" s="13" t="s">
        <v>54</v>
      </c>
      <c r="C38" s="12">
        <v>200628702</v>
      </c>
      <c r="D38" s="12"/>
      <c r="E38" s="14"/>
      <c r="F38" s="13">
        <v>1</v>
      </c>
      <c r="G38" s="13">
        <v>1</v>
      </c>
      <c r="H38" s="13">
        <v>6.6</v>
      </c>
      <c r="I38" s="13">
        <v>6.5</v>
      </c>
      <c r="J38" s="13"/>
      <c r="K38" s="13"/>
      <c r="L38" s="15">
        <f>SUM(D38:G38)*2/4</f>
        <v>1</v>
      </c>
      <c r="M38" s="15">
        <f>(H38+I38)*0.4/2</f>
        <v>2.62</v>
      </c>
      <c r="N38" s="15">
        <f>(J38+K38)*0.4/2</f>
        <v>0</v>
      </c>
      <c r="O38" s="15">
        <f>ROUND(SUM(L38:N38),2)</f>
        <v>3.62</v>
      </c>
      <c r="P38" s="16"/>
      <c r="Q38" s="17"/>
      <c r="R38" s="16">
        <v>5</v>
      </c>
    </row>
    <row r="39" spans="1:18" ht="15">
      <c r="A39" s="7">
        <v>35</v>
      </c>
      <c r="B39" s="8" t="s">
        <v>55</v>
      </c>
      <c r="C39" s="7">
        <v>200602540</v>
      </c>
      <c r="D39" s="7">
        <v>1</v>
      </c>
      <c r="E39" s="9">
        <v>1</v>
      </c>
      <c r="F39" s="8">
        <v>1</v>
      </c>
      <c r="G39" s="8">
        <v>1</v>
      </c>
      <c r="H39" s="8">
        <v>8.5</v>
      </c>
      <c r="I39" s="8">
        <v>9.5</v>
      </c>
      <c r="J39" s="8">
        <v>10</v>
      </c>
      <c r="K39" s="8">
        <v>10</v>
      </c>
      <c r="L39" s="10">
        <f>SUM(D39:G39)*2/4</f>
        <v>2</v>
      </c>
      <c r="M39" s="10">
        <f>(H39+I39)*0.4/2</f>
        <v>3.6</v>
      </c>
      <c r="N39" s="10">
        <f>(J39+K39)*0.4/2</f>
        <v>4</v>
      </c>
      <c r="O39" s="10">
        <f>ROUND(SUM(L39:N39),2)</f>
        <v>9.6</v>
      </c>
      <c r="P39" s="11">
        <v>10</v>
      </c>
      <c r="R39" s="24"/>
    </row>
    <row r="40" spans="1:18" ht="15">
      <c r="A40" s="7">
        <v>36</v>
      </c>
      <c r="B40" s="8" t="s">
        <v>56</v>
      </c>
      <c r="C40" s="7">
        <v>200608546</v>
      </c>
      <c r="D40" s="7">
        <v>1</v>
      </c>
      <c r="E40" s="9">
        <v>1</v>
      </c>
      <c r="F40" s="8">
        <v>1</v>
      </c>
      <c r="G40" s="8">
        <v>1</v>
      </c>
      <c r="H40" s="8">
        <v>8.3</v>
      </c>
      <c r="I40" s="8">
        <v>8.5</v>
      </c>
      <c r="J40" s="8">
        <v>9</v>
      </c>
      <c r="K40" s="8">
        <v>10</v>
      </c>
      <c r="L40" s="10">
        <f>SUM(D40:G40)*2/4</f>
        <v>2</v>
      </c>
      <c r="M40" s="10">
        <f>(H40+I40)*0.4/2</f>
        <v>3.3600000000000003</v>
      </c>
      <c r="N40" s="10">
        <f>(J40+K40)*0.4/2</f>
        <v>3.8000000000000003</v>
      </c>
      <c r="O40" s="10">
        <f>ROUND(SUM(L40:N40),2)</f>
        <v>9.16</v>
      </c>
      <c r="P40" s="11">
        <v>9</v>
      </c>
      <c r="R40" s="24"/>
    </row>
    <row r="41" spans="1:18" ht="15">
      <c r="A41" s="7">
        <v>37</v>
      </c>
      <c r="B41" s="8" t="s">
        <v>57</v>
      </c>
      <c r="C41" s="7">
        <v>200508866</v>
      </c>
      <c r="D41" s="7">
        <v>1</v>
      </c>
      <c r="E41" s="9">
        <v>1</v>
      </c>
      <c r="F41" s="8">
        <v>1</v>
      </c>
      <c r="G41" s="8">
        <v>1</v>
      </c>
      <c r="H41" s="8">
        <v>7.3</v>
      </c>
      <c r="I41" s="8">
        <v>6.8</v>
      </c>
      <c r="J41" s="8">
        <v>10</v>
      </c>
      <c r="K41" s="8">
        <v>9.5</v>
      </c>
      <c r="L41" s="10">
        <f>SUM(D41:G41)*2/4</f>
        <v>2</v>
      </c>
      <c r="M41" s="10">
        <f>(H41+I41)*0.4/2</f>
        <v>2.8200000000000003</v>
      </c>
      <c r="N41" s="10">
        <f>(J41+K41)*0.4/2</f>
        <v>3.9000000000000004</v>
      </c>
      <c r="O41" s="10">
        <f>ROUND(SUM(L41:N41),2)</f>
        <v>8.72</v>
      </c>
      <c r="P41" s="11">
        <v>9</v>
      </c>
      <c r="R41" s="24"/>
    </row>
    <row r="42" spans="1:18" ht="15">
      <c r="A42" s="7">
        <v>38</v>
      </c>
      <c r="B42" s="8" t="s">
        <v>58</v>
      </c>
      <c r="C42" s="7">
        <v>200606628</v>
      </c>
      <c r="D42" s="7"/>
      <c r="E42" s="9"/>
      <c r="F42" s="8">
        <v>1</v>
      </c>
      <c r="G42" s="8">
        <v>1</v>
      </c>
      <c r="H42" s="8">
        <v>8.3</v>
      </c>
      <c r="I42" s="8">
        <v>8.3</v>
      </c>
      <c r="J42" s="8">
        <v>9</v>
      </c>
      <c r="K42" s="8">
        <v>9</v>
      </c>
      <c r="L42" s="10">
        <f>SUM(D42:G42)*2/4</f>
        <v>1</v>
      </c>
      <c r="M42" s="10">
        <f>(H42+I42)*0.4/2</f>
        <v>3.3200000000000003</v>
      </c>
      <c r="N42" s="10">
        <f>(J42+K42)*0.4/2</f>
        <v>3.6</v>
      </c>
      <c r="O42" s="10">
        <f>ROUND(SUM(L42:N42),2)</f>
        <v>7.92</v>
      </c>
      <c r="P42" s="11">
        <v>8</v>
      </c>
      <c r="R42" s="24"/>
    </row>
    <row r="43" spans="1:18" ht="15">
      <c r="A43" s="18">
        <v>39</v>
      </c>
      <c r="B43" s="19" t="s">
        <v>59</v>
      </c>
      <c r="C43" s="18">
        <v>200617099</v>
      </c>
      <c r="D43" s="18">
        <v>1</v>
      </c>
      <c r="E43" s="20">
        <v>1</v>
      </c>
      <c r="F43" s="19">
        <v>1</v>
      </c>
      <c r="G43" s="19">
        <v>1</v>
      </c>
      <c r="H43" s="19">
        <v>6</v>
      </c>
      <c r="I43" s="19">
        <v>3.5</v>
      </c>
      <c r="J43" s="19">
        <v>9</v>
      </c>
      <c r="K43" s="19">
        <v>10</v>
      </c>
      <c r="L43" s="21">
        <f>SUM(D43:G43)*2/4</f>
        <v>2</v>
      </c>
      <c r="M43" s="21">
        <f>(H43+I43)*0.4/2</f>
        <v>1.9000000000000001</v>
      </c>
      <c r="N43" s="21">
        <f>(J43+K43)*0.4/2</f>
        <v>3.8000000000000003</v>
      </c>
      <c r="O43" s="21">
        <f>ROUND(SUM(L43:N43),2)</f>
        <v>7.7</v>
      </c>
      <c r="P43" s="22"/>
      <c r="Q43" s="21">
        <f>7*0.4+M43+N43</f>
        <v>8.5</v>
      </c>
      <c r="R43" s="22">
        <v>9</v>
      </c>
    </row>
    <row r="44" spans="1:18" ht="15">
      <c r="A44" s="12">
        <v>40</v>
      </c>
      <c r="B44" s="13" t="s">
        <v>60</v>
      </c>
      <c r="C44" s="12">
        <v>200809497</v>
      </c>
      <c r="D44" s="12"/>
      <c r="E44" s="14"/>
      <c r="F44" s="13"/>
      <c r="G44" s="13"/>
      <c r="H44" s="13"/>
      <c r="I44" s="13"/>
      <c r="J44" s="13"/>
      <c r="K44" s="13"/>
      <c r="L44" s="15">
        <f>SUM(D44:G44)*2/4</f>
        <v>0</v>
      </c>
      <c r="M44" s="15">
        <f>(H44+I44)*0.4/2</f>
        <v>0</v>
      </c>
      <c r="N44" s="15">
        <f>(J44+K44)*0.4/2</f>
        <v>0</v>
      </c>
      <c r="O44" s="15">
        <f>ROUND(SUM(L44:N44),2)</f>
        <v>0</v>
      </c>
      <c r="P44" s="16"/>
      <c r="Q44" s="17"/>
      <c r="R44" s="16">
        <v>5</v>
      </c>
    </row>
    <row r="45" spans="1:18" ht="15">
      <c r="A45" s="12">
        <v>41</v>
      </c>
      <c r="B45" s="13" t="s">
        <v>61</v>
      </c>
      <c r="C45" s="12">
        <v>200428610</v>
      </c>
      <c r="D45" s="12">
        <v>1</v>
      </c>
      <c r="E45" s="14">
        <v>1</v>
      </c>
      <c r="F45" s="13">
        <v>1</v>
      </c>
      <c r="G45" s="13">
        <v>1</v>
      </c>
      <c r="H45" s="13">
        <v>4.1</v>
      </c>
      <c r="I45" s="13">
        <v>1.75</v>
      </c>
      <c r="J45" s="13"/>
      <c r="K45" s="13"/>
      <c r="L45" s="15">
        <f>SUM(D45:G45)*2/4</f>
        <v>2</v>
      </c>
      <c r="M45" s="15">
        <f>(H45+I45)*0.4/2</f>
        <v>1.17</v>
      </c>
      <c r="N45" s="15">
        <f>(J45+K45)*0.4/2</f>
        <v>0</v>
      </c>
      <c r="O45" s="15">
        <f>ROUND(SUM(L45:N45),2)</f>
        <v>3.17</v>
      </c>
      <c r="P45" s="16"/>
      <c r="Q45" s="17"/>
      <c r="R45" s="16">
        <v>5</v>
      </c>
    </row>
    <row r="46" spans="1:18" ht="15">
      <c r="A46" s="12">
        <v>42</v>
      </c>
      <c r="B46" s="13" t="s">
        <v>62</v>
      </c>
      <c r="C46" s="12">
        <v>200810052</v>
      </c>
      <c r="D46" s="12"/>
      <c r="E46" s="14"/>
      <c r="F46" s="13"/>
      <c r="G46" s="13"/>
      <c r="H46" s="13"/>
      <c r="I46" s="13"/>
      <c r="J46" s="13"/>
      <c r="K46" s="13"/>
      <c r="L46" s="15">
        <f>SUM(D46:G46)*2/4</f>
        <v>0</v>
      </c>
      <c r="M46" s="15">
        <f>(H46+I46)*0.4/2</f>
        <v>0</v>
      </c>
      <c r="N46" s="15">
        <f>(J46+K46)*0.4/2</f>
        <v>0</v>
      </c>
      <c r="O46" s="15">
        <f>ROUND(SUM(L46:N46),2)</f>
        <v>0</v>
      </c>
      <c r="P46" s="16"/>
      <c r="Q46" s="17"/>
      <c r="R46" s="16">
        <v>5</v>
      </c>
    </row>
    <row r="47" spans="1:18" ht="15">
      <c r="A47" s="12">
        <v>43</v>
      </c>
      <c r="B47" s="13" t="s">
        <v>63</v>
      </c>
      <c r="C47" s="12">
        <v>200602342</v>
      </c>
      <c r="D47" s="12"/>
      <c r="E47" s="14"/>
      <c r="F47" s="13">
        <v>1</v>
      </c>
      <c r="G47" s="13">
        <v>1</v>
      </c>
      <c r="H47" s="13">
        <v>4</v>
      </c>
      <c r="I47" s="13">
        <v>6.25</v>
      </c>
      <c r="J47" s="13"/>
      <c r="K47" s="13"/>
      <c r="L47" s="15">
        <f>SUM(D47:G47)*2/4</f>
        <v>1</v>
      </c>
      <c r="M47" s="15">
        <f>(H47+I47)*0.4/2</f>
        <v>2.0500000000000003</v>
      </c>
      <c r="N47" s="15">
        <f>(J47+K47)*0.4/2</f>
        <v>0</v>
      </c>
      <c r="O47" s="15">
        <f>ROUND(SUM(L47:N47),2)</f>
        <v>3.05</v>
      </c>
      <c r="P47" s="16"/>
      <c r="Q47" s="17"/>
      <c r="R47" s="16">
        <v>5</v>
      </c>
    </row>
    <row r="48" spans="1:18" ht="15">
      <c r="A48" s="7">
        <v>44</v>
      </c>
      <c r="B48" s="8" t="s">
        <v>64</v>
      </c>
      <c r="C48" s="7">
        <v>200521122</v>
      </c>
      <c r="D48" s="7">
        <v>1</v>
      </c>
      <c r="E48" s="9">
        <v>1</v>
      </c>
      <c r="F48" s="8">
        <v>1</v>
      </c>
      <c r="G48" s="8">
        <v>1</v>
      </c>
      <c r="H48" s="8">
        <v>9</v>
      </c>
      <c r="I48" s="8">
        <v>9.5</v>
      </c>
      <c r="J48" s="8">
        <v>10</v>
      </c>
      <c r="K48" s="8">
        <v>9</v>
      </c>
      <c r="L48" s="10">
        <f>SUM(D48:G48)*2/4</f>
        <v>2</v>
      </c>
      <c r="M48" s="10">
        <f>(H48+I48)*0.4/2</f>
        <v>3.7</v>
      </c>
      <c r="N48" s="10">
        <f>(J48+K48)*0.4/2</f>
        <v>3.8000000000000003</v>
      </c>
      <c r="O48" s="10">
        <f>ROUND(SUM(L48:N48),2)</f>
        <v>9.5</v>
      </c>
      <c r="P48" s="11">
        <v>10</v>
      </c>
      <c r="R48" s="24"/>
    </row>
    <row r="49" spans="1:18" ht="15">
      <c r="A49" s="7">
        <v>45</v>
      </c>
      <c r="B49" s="8" t="s">
        <v>65</v>
      </c>
      <c r="C49" s="7">
        <v>200431117</v>
      </c>
      <c r="D49" s="7"/>
      <c r="E49" s="9">
        <v>1</v>
      </c>
      <c r="F49" s="8">
        <v>1</v>
      </c>
      <c r="G49" s="8">
        <v>1</v>
      </c>
      <c r="H49" s="8">
        <v>5.8</v>
      </c>
      <c r="I49" s="8">
        <v>6.15</v>
      </c>
      <c r="J49" s="8">
        <v>10</v>
      </c>
      <c r="K49" s="8">
        <v>9.5</v>
      </c>
      <c r="L49" s="10">
        <f>SUM(D49:G49)*2/4</f>
        <v>1.5</v>
      </c>
      <c r="M49" s="10">
        <f>(H49+I49)*0.4/2</f>
        <v>2.39</v>
      </c>
      <c r="N49" s="10">
        <f>(J49+K49)*0.4/2</f>
        <v>3.9000000000000004</v>
      </c>
      <c r="O49" s="10">
        <f>ROUND(SUM(L49:N49),2)</f>
        <v>7.79</v>
      </c>
      <c r="P49" s="11">
        <v>8</v>
      </c>
      <c r="R49" s="24"/>
    </row>
    <row r="50" spans="1:18" ht="15">
      <c r="A50" s="12">
        <v>46</v>
      </c>
      <c r="B50" s="13" t="s">
        <v>66</v>
      </c>
      <c r="C50" s="12">
        <v>200330764</v>
      </c>
      <c r="D50" s="12"/>
      <c r="E50" s="14"/>
      <c r="F50" s="13"/>
      <c r="G50" s="13"/>
      <c r="H50" s="13">
        <v>4.2</v>
      </c>
      <c r="I50" s="13">
        <v>6.3</v>
      </c>
      <c r="J50" s="13"/>
      <c r="K50" s="13"/>
      <c r="L50" s="15">
        <f>SUM(D50:G50)*2/4</f>
        <v>0</v>
      </c>
      <c r="M50" s="15">
        <f>(H50+I50)*0.4/2</f>
        <v>2.1</v>
      </c>
      <c r="N50" s="15">
        <f>(J50+K50)*0.4/2</f>
        <v>0</v>
      </c>
      <c r="O50" s="15">
        <f>ROUND(SUM(L50:N50),2)</f>
        <v>2.1</v>
      </c>
      <c r="P50" s="16"/>
      <c r="Q50" s="17"/>
      <c r="R50" s="16">
        <v>5</v>
      </c>
    </row>
    <row r="51" spans="1:18" ht="15">
      <c r="A51" s="12">
        <v>47</v>
      </c>
      <c r="B51" s="13" t="s">
        <v>67</v>
      </c>
      <c r="C51" s="12">
        <v>200331336</v>
      </c>
      <c r="D51" s="12"/>
      <c r="E51" s="14"/>
      <c r="F51" s="13"/>
      <c r="G51" s="13"/>
      <c r="H51" s="13"/>
      <c r="I51" s="13"/>
      <c r="J51" s="13"/>
      <c r="K51" s="13"/>
      <c r="L51" s="15">
        <f>SUM(D51:G51)*2/4</f>
        <v>0</v>
      </c>
      <c r="M51" s="15">
        <f>(H51+I51)*0.4/2</f>
        <v>0</v>
      </c>
      <c r="N51" s="15">
        <f>(J51+K51)*0.4/2</f>
        <v>0</v>
      </c>
      <c r="O51" s="15">
        <f>ROUND(SUM(L51:N51),2)</f>
        <v>0</v>
      </c>
      <c r="P51" s="16"/>
      <c r="Q51" s="17"/>
      <c r="R51" s="16">
        <v>5</v>
      </c>
    </row>
    <row r="52" spans="1:18" ht="15">
      <c r="A52" s="12">
        <v>48</v>
      </c>
      <c r="B52" s="13" t="s">
        <v>68</v>
      </c>
      <c r="C52" s="12">
        <v>200024077</v>
      </c>
      <c r="D52" s="12"/>
      <c r="E52" s="14" t="s">
        <v>69</v>
      </c>
      <c r="F52" s="13"/>
      <c r="G52" s="13"/>
      <c r="H52" s="13"/>
      <c r="I52" s="13"/>
      <c r="J52" s="13"/>
      <c r="K52" s="13"/>
      <c r="L52" s="15">
        <f>SUM(D52:G52)*2/4</f>
        <v>0</v>
      </c>
      <c r="M52" s="15">
        <f>(H52+I52)*0.4/2</f>
        <v>0</v>
      </c>
      <c r="N52" s="15">
        <f>(J52+K52)*0.4/2</f>
        <v>0</v>
      </c>
      <c r="O52" s="15">
        <f>ROUND(SUM(L52:N52),2)</f>
        <v>0</v>
      </c>
      <c r="P52" s="16"/>
      <c r="Q52" s="17"/>
      <c r="R52" s="16">
        <v>5</v>
      </c>
    </row>
    <row r="55" spans="1:2" ht="12.75">
      <c r="A55" t="s">
        <v>6</v>
      </c>
      <c r="B55" t="s">
        <v>70</v>
      </c>
    </row>
    <row r="56" spans="1:2" ht="12.75">
      <c r="A56" t="s">
        <v>7</v>
      </c>
      <c r="B56" t="s">
        <v>71</v>
      </c>
    </row>
    <row r="57" spans="1:2" ht="12.75">
      <c r="A57" t="s">
        <v>8</v>
      </c>
      <c r="B57" t="s">
        <v>72</v>
      </c>
    </row>
    <row r="58" spans="1:2" ht="12.75">
      <c r="A58" t="s">
        <v>9</v>
      </c>
      <c r="B58" t="s">
        <v>73</v>
      </c>
    </row>
    <row r="61" ht="19.5">
      <c r="B61" s="25" t="s">
        <v>74</v>
      </c>
    </row>
    <row r="62" ht="19.5">
      <c r="B62" s="25"/>
    </row>
    <row r="63" ht="19.5">
      <c r="B63" s="25" t="s">
        <v>75</v>
      </c>
    </row>
    <row r="64" ht="19.5">
      <c r="B64" s="25" t="s">
        <v>76</v>
      </c>
    </row>
  </sheetData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scale="115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zoomScale="80" zoomScaleNormal="80" workbookViewId="0" topLeftCell="Y1">
      <selection activeCell="B39" sqref="B39"/>
    </sheetView>
  </sheetViews>
  <sheetFormatPr defaultColWidth="12.57421875" defaultRowHeight="12.75"/>
  <cols>
    <col min="1" max="1" width="5.8515625" style="0" customWidth="1"/>
    <col min="2" max="2" width="33.00390625" style="0" customWidth="1"/>
    <col min="3" max="3" width="11.57421875" style="0" customWidth="1"/>
    <col min="4" max="15" width="4.57421875" style="0" customWidth="1"/>
    <col min="16" max="16" width="6.8515625" style="0" customWidth="1"/>
    <col min="17" max="17" width="4.421875" style="0" customWidth="1"/>
    <col min="18" max="18" width="5.57421875" style="0" customWidth="1"/>
    <col min="19" max="20" width="4.00390625" style="0" customWidth="1"/>
    <col min="21" max="22" width="6.7109375" style="0" customWidth="1"/>
    <col min="23" max="23" width="4.00390625" style="0" customWidth="1"/>
    <col min="24" max="26" width="5.8515625" style="0" customWidth="1"/>
    <col min="27" max="28" width="6.28125" style="0" customWidth="1"/>
    <col min="29" max="29" width="8.140625" style="0" customWidth="1"/>
    <col min="30" max="30" width="8.421875" style="0" customWidth="1"/>
    <col min="31" max="31" width="5.7109375" style="0" customWidth="1"/>
    <col min="32" max="32" width="6.421875" style="0" customWidth="1"/>
    <col min="33" max="35" width="11.57421875" style="0" customWidth="1"/>
    <col min="36" max="36" width="9.8515625" style="0" customWidth="1"/>
    <col min="37" max="37" width="8.140625" style="0" customWidth="1"/>
    <col min="38" max="38" width="8.7109375" style="0" customWidth="1"/>
    <col min="39" max="16384" width="11.57421875" style="0" customWidth="1"/>
  </cols>
  <sheetData>
    <row r="1" spans="1:2" ht="17.25" customHeight="1">
      <c r="A1" s="1" t="s">
        <v>77</v>
      </c>
      <c r="B1" s="1"/>
    </row>
    <row r="2" ht="12.75">
      <c r="B2" t="s">
        <v>78</v>
      </c>
    </row>
    <row r="3" ht="12.75">
      <c r="AD3" t="s">
        <v>2</v>
      </c>
    </row>
    <row r="4" spans="1:38" ht="15">
      <c r="A4" s="26" t="s">
        <v>3</v>
      </c>
      <c r="B4" s="26" t="s">
        <v>4</v>
      </c>
      <c r="C4" s="26" t="s">
        <v>5</v>
      </c>
      <c r="D4" s="27" t="s">
        <v>79</v>
      </c>
      <c r="E4" s="27" t="s">
        <v>80</v>
      </c>
      <c r="F4" s="27" t="s">
        <v>81</v>
      </c>
      <c r="G4" s="27" t="s">
        <v>82</v>
      </c>
      <c r="H4" s="27" t="s">
        <v>83</v>
      </c>
      <c r="I4" s="28" t="s">
        <v>84</v>
      </c>
      <c r="J4" s="28" t="s">
        <v>85</v>
      </c>
      <c r="K4" s="28" t="s">
        <v>86</v>
      </c>
      <c r="L4" s="28" t="s">
        <v>87</v>
      </c>
      <c r="M4" s="28" t="s">
        <v>88</v>
      </c>
      <c r="N4" s="28" t="s">
        <v>89</v>
      </c>
      <c r="O4" s="28" t="s">
        <v>90</v>
      </c>
      <c r="P4" s="28" t="s">
        <v>91</v>
      </c>
      <c r="Q4" s="28" t="s">
        <v>92</v>
      </c>
      <c r="R4" s="28" t="s">
        <v>93</v>
      </c>
      <c r="S4" s="29" t="s">
        <v>6</v>
      </c>
      <c r="T4" s="29" t="s">
        <v>7</v>
      </c>
      <c r="U4" s="29" t="s">
        <v>8</v>
      </c>
      <c r="V4" s="29" t="s">
        <v>9</v>
      </c>
      <c r="W4" s="29" t="s">
        <v>94</v>
      </c>
      <c r="X4" s="29" t="s">
        <v>95</v>
      </c>
      <c r="Y4" s="29" t="s">
        <v>96</v>
      </c>
      <c r="Z4" s="29" t="s">
        <v>97</v>
      </c>
      <c r="AA4" s="29" t="s">
        <v>10</v>
      </c>
      <c r="AB4" s="29" t="s">
        <v>11</v>
      </c>
      <c r="AC4" s="29" t="s">
        <v>98</v>
      </c>
      <c r="AD4" s="29" t="s">
        <v>12</v>
      </c>
      <c r="AE4" s="29" t="s">
        <v>13</v>
      </c>
      <c r="AF4" s="29" t="s">
        <v>14</v>
      </c>
      <c r="AG4" s="29" t="s">
        <v>99</v>
      </c>
      <c r="AH4" s="29" t="s">
        <v>15</v>
      </c>
      <c r="AI4" s="29" t="s">
        <v>16</v>
      </c>
      <c r="AJ4" s="29" t="s">
        <v>100</v>
      </c>
      <c r="AK4" s="29" t="s">
        <v>18</v>
      </c>
      <c r="AL4" s="29" t="s">
        <v>20</v>
      </c>
    </row>
    <row r="5" spans="1:38" ht="15">
      <c r="A5" s="12">
        <v>1</v>
      </c>
      <c r="B5" s="13" t="s">
        <v>101</v>
      </c>
      <c r="C5" s="12">
        <v>200939545</v>
      </c>
      <c r="D5" s="14"/>
      <c r="E5" s="14"/>
      <c r="F5" s="14"/>
      <c r="G5" s="14"/>
      <c r="H5" s="14"/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/>
      <c r="R5" s="30"/>
      <c r="S5" s="31">
        <v>1</v>
      </c>
      <c r="T5" s="17">
        <v>1</v>
      </c>
      <c r="U5" s="17">
        <v>1</v>
      </c>
      <c r="V5" s="30">
        <v>5</v>
      </c>
      <c r="W5" s="17"/>
      <c r="X5" s="17">
        <v>1</v>
      </c>
      <c r="Y5" s="17">
        <v>1</v>
      </c>
      <c r="Z5" s="30"/>
      <c r="AA5" s="17">
        <v>0</v>
      </c>
      <c r="AB5" s="17">
        <v>0</v>
      </c>
      <c r="AC5" s="17"/>
      <c r="AD5" s="17"/>
      <c r="AE5" s="17"/>
      <c r="AF5" s="15">
        <f>(SUM(S5:U5)+W5+X5)/5</f>
        <v>0.8</v>
      </c>
      <c r="AG5" s="15">
        <f>SUM(D5:R5)*2/15</f>
        <v>1.0666666666666667</v>
      </c>
      <c r="AH5" s="15">
        <f>(SUM(AA5:AC5)+V5)*0.35/4</f>
        <v>0.43750000000000006</v>
      </c>
      <c r="AI5" s="15">
        <f>(AD5+AE5)*0.35/2</f>
        <v>0</v>
      </c>
      <c r="AJ5" s="15">
        <f>ROUND(SUM(AF5:AI5),2)</f>
        <v>2.3</v>
      </c>
      <c r="AK5" s="16"/>
      <c r="AL5" s="16">
        <v>5</v>
      </c>
    </row>
    <row r="6" spans="1:38" ht="15">
      <c r="A6" s="12">
        <v>2</v>
      </c>
      <c r="B6" s="13" t="s">
        <v>102</v>
      </c>
      <c r="C6" s="12">
        <v>200915674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/>
      <c r="R6" s="30"/>
      <c r="S6" s="31">
        <v>1</v>
      </c>
      <c r="T6" s="17"/>
      <c r="U6" s="17">
        <v>1</v>
      </c>
      <c r="V6" s="30">
        <v>7</v>
      </c>
      <c r="W6" s="17"/>
      <c r="X6" s="17"/>
      <c r="Y6" s="17"/>
      <c r="Z6" s="30">
        <v>1</v>
      </c>
      <c r="AA6" s="17">
        <v>5.3</v>
      </c>
      <c r="AB6" s="17">
        <v>4.5</v>
      </c>
      <c r="AC6" s="17">
        <v>4.3</v>
      </c>
      <c r="AD6" s="17">
        <v>10</v>
      </c>
      <c r="AE6" s="17">
        <v>10</v>
      </c>
      <c r="AF6" s="15">
        <f>(SUM(S6:U6)+W6+X6)/5</f>
        <v>0.4</v>
      </c>
      <c r="AG6" s="15">
        <f>SUM(D6:R6)*2/15</f>
        <v>1.7333333333333334</v>
      </c>
      <c r="AH6" s="15">
        <f>(SUM(AA6:AC6)+V6)*0.35/4</f>
        <v>1.8462500000000004</v>
      </c>
      <c r="AI6" s="15">
        <f>(AD6+AE6)*0.35/2</f>
        <v>3.5</v>
      </c>
      <c r="AJ6" s="15">
        <f>ROUND(SUM(AF6:AI6),2)</f>
        <v>7.48</v>
      </c>
      <c r="AK6" s="16"/>
      <c r="AL6" s="16">
        <v>5</v>
      </c>
    </row>
    <row r="7" spans="1:38" ht="15">
      <c r="A7" s="7">
        <v>3</v>
      </c>
      <c r="B7" s="8" t="s">
        <v>103</v>
      </c>
      <c r="C7" s="7">
        <v>200933082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3">
        <v>1</v>
      </c>
      <c r="T7" s="34">
        <v>1</v>
      </c>
      <c r="U7" s="32">
        <v>1</v>
      </c>
      <c r="V7" s="32">
        <v>7</v>
      </c>
      <c r="W7" s="32"/>
      <c r="X7" s="32">
        <v>1</v>
      </c>
      <c r="Y7" s="32">
        <v>1</v>
      </c>
      <c r="Z7" s="32">
        <v>1</v>
      </c>
      <c r="AA7" s="34">
        <v>9.1</v>
      </c>
      <c r="AB7" s="32">
        <v>6.5</v>
      </c>
      <c r="AC7" s="34">
        <v>9.4</v>
      </c>
      <c r="AD7" s="34">
        <v>10</v>
      </c>
      <c r="AE7" s="34">
        <v>10</v>
      </c>
      <c r="AF7" s="10">
        <f>(SUM(S7:U7)+W7+X7)/5</f>
        <v>0.8</v>
      </c>
      <c r="AG7" s="10">
        <f>SUM(D7:R7)*2/15</f>
        <v>2</v>
      </c>
      <c r="AH7" s="10">
        <f>(SUM(AA7:AC7)+V7)*0.35/4</f>
        <v>2.8000000000000003</v>
      </c>
      <c r="AI7" s="10">
        <f>(AD7+AE7)*0.35/2</f>
        <v>3.5</v>
      </c>
      <c r="AJ7" s="10">
        <f>ROUND(SUM(AF7:AI7),2)</f>
        <v>9.1</v>
      </c>
      <c r="AK7" s="11">
        <v>9</v>
      </c>
      <c r="AL7" s="24"/>
    </row>
    <row r="8" spans="1:38" ht="15">
      <c r="A8" s="12">
        <v>4</v>
      </c>
      <c r="B8" s="13" t="s">
        <v>104</v>
      </c>
      <c r="C8" s="12">
        <v>200910896</v>
      </c>
      <c r="D8" s="14">
        <v>1</v>
      </c>
      <c r="E8" s="14">
        <v>1</v>
      </c>
      <c r="F8" s="14"/>
      <c r="G8" s="14">
        <v>1</v>
      </c>
      <c r="H8" s="14">
        <v>1</v>
      </c>
      <c r="I8" s="30">
        <v>1</v>
      </c>
      <c r="J8" s="30">
        <v>1</v>
      </c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0">
        <v>1</v>
      </c>
      <c r="S8" s="31">
        <v>1</v>
      </c>
      <c r="T8" s="17">
        <v>1</v>
      </c>
      <c r="U8" s="30">
        <v>1</v>
      </c>
      <c r="V8" s="30">
        <v>6.5</v>
      </c>
      <c r="W8" s="30">
        <v>1</v>
      </c>
      <c r="X8" s="30">
        <v>1</v>
      </c>
      <c r="Y8" s="30">
        <v>1</v>
      </c>
      <c r="Z8" s="30">
        <v>1</v>
      </c>
      <c r="AA8" s="17">
        <v>9.9</v>
      </c>
      <c r="AB8" s="30">
        <v>9</v>
      </c>
      <c r="AC8" s="17">
        <v>6.5</v>
      </c>
      <c r="AD8" s="17"/>
      <c r="AE8" s="17"/>
      <c r="AF8" s="15">
        <f>(SUM(S8:U8)+W8+X8)/5</f>
        <v>1</v>
      </c>
      <c r="AG8" s="15">
        <f>SUM(D8:R8)*2/15</f>
        <v>1.8666666666666667</v>
      </c>
      <c r="AH8" s="15">
        <f>(SUM(AA8:AC8)+V8)*0.35/4</f>
        <v>2.7912500000000002</v>
      </c>
      <c r="AI8" s="15">
        <f>(AD8+AE8)*0.35/2</f>
        <v>0</v>
      </c>
      <c r="AJ8" s="15">
        <f>ROUND(SUM(AF8:AI8),2)</f>
        <v>5.66</v>
      </c>
      <c r="AK8" s="16">
        <v>5</v>
      </c>
      <c r="AL8" s="24"/>
    </row>
    <row r="9" spans="1:38" ht="15">
      <c r="A9" s="7">
        <v>5</v>
      </c>
      <c r="B9" s="8" t="s">
        <v>105</v>
      </c>
      <c r="C9" s="7">
        <v>200933478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2">
        <v>1</v>
      </c>
      <c r="S9" s="33">
        <v>1</v>
      </c>
      <c r="T9" s="34">
        <v>1</v>
      </c>
      <c r="U9" s="34">
        <v>1</v>
      </c>
      <c r="V9" s="32">
        <v>10</v>
      </c>
      <c r="W9" s="34"/>
      <c r="X9" s="34">
        <v>1</v>
      </c>
      <c r="Y9" s="34">
        <v>1</v>
      </c>
      <c r="Z9" s="32">
        <v>1</v>
      </c>
      <c r="AA9" s="34">
        <v>9.8</v>
      </c>
      <c r="AB9" s="34">
        <v>6</v>
      </c>
      <c r="AC9" s="34">
        <v>9.5</v>
      </c>
      <c r="AD9" s="34">
        <v>10</v>
      </c>
      <c r="AE9" s="34">
        <v>10</v>
      </c>
      <c r="AF9" s="10">
        <f>(SUM(S9:U9)+W9+X9)/5</f>
        <v>0.8</v>
      </c>
      <c r="AG9" s="10">
        <f>SUM(D9:R9)*2/15</f>
        <v>2</v>
      </c>
      <c r="AH9" s="10">
        <f>(SUM(AA9:AC9)+V9)*0.35/4</f>
        <v>3.08875</v>
      </c>
      <c r="AI9" s="10">
        <f>(AD9+AE9)*0.35/2</f>
        <v>3.5</v>
      </c>
      <c r="AJ9" s="10">
        <f>ROUND(SUM(AF9:AI9),2)</f>
        <v>9.39</v>
      </c>
      <c r="AK9" s="11">
        <v>9</v>
      </c>
      <c r="AL9" s="24"/>
    </row>
    <row r="10" spans="1:38" ht="15">
      <c r="A10" s="12">
        <v>6</v>
      </c>
      <c r="B10" s="13" t="s">
        <v>106</v>
      </c>
      <c r="C10" s="12">
        <v>200933594</v>
      </c>
      <c r="D10" s="14">
        <v>1</v>
      </c>
      <c r="E10" s="14">
        <v>1</v>
      </c>
      <c r="F10" s="14">
        <v>1</v>
      </c>
      <c r="G10" s="14"/>
      <c r="H10" s="1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>
        <v>1</v>
      </c>
      <c r="T10" s="17">
        <v>1</v>
      </c>
      <c r="U10" s="17">
        <v>1</v>
      </c>
      <c r="V10" s="30">
        <v>6.5</v>
      </c>
      <c r="W10" s="17"/>
      <c r="X10" s="17">
        <v>1</v>
      </c>
      <c r="Y10" s="17"/>
      <c r="Z10" s="30"/>
      <c r="AA10" s="17">
        <v>3.8</v>
      </c>
      <c r="AB10" s="17">
        <v>0</v>
      </c>
      <c r="AC10" s="17">
        <v>0</v>
      </c>
      <c r="AD10" s="17"/>
      <c r="AE10" s="17"/>
      <c r="AF10" s="15">
        <f>(SUM(S10:U10)+W10+X10)/5</f>
        <v>0.8</v>
      </c>
      <c r="AG10" s="15">
        <f>SUM(D10:R10)*2/15</f>
        <v>0.4</v>
      </c>
      <c r="AH10" s="15">
        <f>(SUM(AA10:AC10)+V10)*0.35/4</f>
        <v>0.9012500000000001</v>
      </c>
      <c r="AI10" s="15">
        <f>(AD10+AE10)*0.35/2</f>
        <v>0</v>
      </c>
      <c r="AJ10" s="15">
        <f>ROUND(SUM(AF10:AI10),2)</f>
        <v>2.1</v>
      </c>
      <c r="AK10" s="16"/>
      <c r="AL10" s="16">
        <v>5</v>
      </c>
    </row>
    <row r="11" spans="1:38" ht="15">
      <c r="A11" s="12">
        <v>7</v>
      </c>
      <c r="B11" s="13" t="s">
        <v>107</v>
      </c>
      <c r="C11" s="12">
        <v>200924041</v>
      </c>
      <c r="D11" s="14"/>
      <c r="E11" s="14"/>
      <c r="F11" s="14"/>
      <c r="G11" s="14"/>
      <c r="H11" s="14"/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>
        <v>1</v>
      </c>
      <c r="Q11" s="30"/>
      <c r="R11" s="30"/>
      <c r="S11" s="31">
        <v>1</v>
      </c>
      <c r="T11" s="17">
        <v>1</v>
      </c>
      <c r="U11" s="17">
        <v>1</v>
      </c>
      <c r="V11" s="30">
        <v>5</v>
      </c>
      <c r="W11" s="17"/>
      <c r="X11" s="17">
        <v>1</v>
      </c>
      <c r="Y11" s="17">
        <v>1</v>
      </c>
      <c r="Z11" s="30"/>
      <c r="AA11" s="17">
        <v>4.7</v>
      </c>
      <c r="AB11" s="17">
        <v>0</v>
      </c>
      <c r="AC11" s="17"/>
      <c r="AD11" s="17"/>
      <c r="AE11" s="17"/>
      <c r="AF11" s="15">
        <f>(SUM(S11:U11)+W11+X11)/5</f>
        <v>0.8</v>
      </c>
      <c r="AG11" s="15">
        <f>SUM(D11:R11)*2/15</f>
        <v>1.0666666666666667</v>
      </c>
      <c r="AH11" s="15">
        <f>(SUM(AA11:AC11)+V11)*0.35/4</f>
        <v>0.84875</v>
      </c>
      <c r="AI11" s="15">
        <f>(AD11+AE11)*0.35/2</f>
        <v>0</v>
      </c>
      <c r="AJ11" s="15">
        <f>ROUND(SUM(AF11:AI11),2)</f>
        <v>2.72</v>
      </c>
      <c r="AK11" s="16"/>
      <c r="AL11" s="16">
        <v>5</v>
      </c>
    </row>
    <row r="12" spans="1:38" ht="15">
      <c r="A12" s="7">
        <v>8</v>
      </c>
      <c r="B12" s="8" t="s">
        <v>108</v>
      </c>
      <c r="C12" s="7">
        <v>200927961</v>
      </c>
      <c r="D12" s="9">
        <v>1</v>
      </c>
      <c r="E12" s="9">
        <v>1</v>
      </c>
      <c r="F12" s="9">
        <v>1</v>
      </c>
      <c r="G12" s="9"/>
      <c r="H12" s="9"/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1</v>
      </c>
      <c r="P12" s="32">
        <v>1</v>
      </c>
      <c r="Q12" s="32">
        <v>1</v>
      </c>
      <c r="R12" s="32">
        <v>1</v>
      </c>
      <c r="S12" s="33">
        <v>1</v>
      </c>
      <c r="T12" s="34">
        <v>1</v>
      </c>
      <c r="U12" s="34">
        <v>1</v>
      </c>
      <c r="V12" s="32">
        <v>10</v>
      </c>
      <c r="W12" s="34"/>
      <c r="X12" s="34">
        <v>1</v>
      </c>
      <c r="Y12" s="34">
        <v>1</v>
      </c>
      <c r="Z12" s="32">
        <v>1</v>
      </c>
      <c r="AA12" s="34">
        <v>9</v>
      </c>
      <c r="AB12" s="34">
        <v>8.75</v>
      </c>
      <c r="AC12" s="34">
        <v>9.5</v>
      </c>
      <c r="AD12" s="34">
        <v>10</v>
      </c>
      <c r="AE12" s="34">
        <v>10</v>
      </c>
      <c r="AF12" s="10">
        <f>(SUM(S12:U12)+W12+X12)/5</f>
        <v>0.8</v>
      </c>
      <c r="AG12" s="10">
        <f>SUM(D12:R12)*2/15</f>
        <v>1.7333333333333334</v>
      </c>
      <c r="AH12" s="10">
        <f>(SUM(AA12:AC12)+V12)*0.35/4</f>
        <v>3.2593750000000004</v>
      </c>
      <c r="AI12" s="10">
        <f>(AD12+AE12)*0.35/2</f>
        <v>3.5</v>
      </c>
      <c r="AJ12" s="10">
        <f>ROUND(SUM(AF12:AI12),2)</f>
        <v>9.29</v>
      </c>
      <c r="AK12" s="11">
        <v>9</v>
      </c>
      <c r="AL12" s="24"/>
    </row>
    <row r="13" spans="1:38" ht="15">
      <c r="A13" s="12">
        <v>9</v>
      </c>
      <c r="B13" s="13" t="s">
        <v>109</v>
      </c>
      <c r="C13" s="12">
        <v>200912844</v>
      </c>
      <c r="D13" s="14">
        <v>1</v>
      </c>
      <c r="E13" s="14">
        <v>1</v>
      </c>
      <c r="F13" s="14">
        <v>1</v>
      </c>
      <c r="G13" s="14"/>
      <c r="H13" s="14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>
        <v>1</v>
      </c>
      <c r="T13" s="17">
        <v>1</v>
      </c>
      <c r="U13" s="17">
        <v>1</v>
      </c>
      <c r="V13" s="30">
        <v>5</v>
      </c>
      <c r="W13" s="17"/>
      <c r="X13" s="17">
        <v>1</v>
      </c>
      <c r="Y13" s="17"/>
      <c r="Z13" s="30">
        <v>1</v>
      </c>
      <c r="AA13" s="17">
        <v>2.8</v>
      </c>
      <c r="AB13" s="17">
        <v>0</v>
      </c>
      <c r="AC13" s="17"/>
      <c r="AD13" s="17"/>
      <c r="AE13" s="17"/>
      <c r="AF13" s="15">
        <f>(SUM(S13:U13)+W13+X13)/5</f>
        <v>0.8</v>
      </c>
      <c r="AG13" s="15">
        <f>SUM(D13:R13)*2/15</f>
        <v>0.4</v>
      </c>
      <c r="AH13" s="15">
        <f>(SUM(AA13:AC13)+V13)*0.35/4</f>
        <v>0.6825</v>
      </c>
      <c r="AI13" s="15">
        <f>(AD13+AE13)*0.35/2</f>
        <v>0</v>
      </c>
      <c r="AJ13" s="15">
        <f>ROUND(SUM(AF13:AI13),2)</f>
        <v>1.88</v>
      </c>
      <c r="AK13" s="16"/>
      <c r="AL13" s="16">
        <v>5</v>
      </c>
    </row>
    <row r="14" spans="1:38" ht="15">
      <c r="A14" s="7">
        <v>10</v>
      </c>
      <c r="B14" s="8" t="s">
        <v>110</v>
      </c>
      <c r="C14" s="7">
        <v>200924305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32">
        <v>1</v>
      </c>
      <c r="Q14" s="32"/>
      <c r="R14" s="32"/>
      <c r="S14" s="33">
        <v>1</v>
      </c>
      <c r="T14" s="34">
        <v>1</v>
      </c>
      <c r="U14" s="34">
        <v>1</v>
      </c>
      <c r="V14" s="32">
        <v>8</v>
      </c>
      <c r="W14" s="32">
        <v>1</v>
      </c>
      <c r="X14" s="32">
        <v>1</v>
      </c>
      <c r="Y14" s="34">
        <v>1</v>
      </c>
      <c r="Z14" s="32">
        <v>1</v>
      </c>
      <c r="AA14" s="34">
        <v>8.9</v>
      </c>
      <c r="AB14" s="34">
        <v>8.4</v>
      </c>
      <c r="AC14" s="34">
        <v>7.5</v>
      </c>
      <c r="AD14" s="34">
        <v>10</v>
      </c>
      <c r="AE14" s="34">
        <v>10</v>
      </c>
      <c r="AF14" s="10">
        <f>(SUM(S14:U14)+W14+X14)/5</f>
        <v>1</v>
      </c>
      <c r="AG14" s="10">
        <f>SUM(D14:R14)*2/15</f>
        <v>1.7333333333333334</v>
      </c>
      <c r="AH14" s="10">
        <f>(SUM(AA14:AC14)+V14)*0.35/4</f>
        <v>2.87</v>
      </c>
      <c r="AI14" s="10">
        <f>(AD14+AE14)*0.35/2</f>
        <v>3.5</v>
      </c>
      <c r="AJ14" s="10">
        <f>ROUND(SUM(AF14:AI14),2)</f>
        <v>9.1</v>
      </c>
      <c r="AK14" s="11">
        <v>9</v>
      </c>
      <c r="AL14" s="24"/>
    </row>
    <row r="15" spans="1:38" ht="15">
      <c r="A15" s="12">
        <v>11</v>
      </c>
      <c r="B15" s="13" t="s">
        <v>111</v>
      </c>
      <c r="C15" s="12">
        <v>200928315</v>
      </c>
      <c r="D15" s="14"/>
      <c r="E15" s="14"/>
      <c r="F15" s="14"/>
      <c r="G15" s="14"/>
      <c r="H15" s="1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>
        <v>1</v>
      </c>
      <c r="T15" s="17">
        <v>1</v>
      </c>
      <c r="U15" s="17">
        <v>1</v>
      </c>
      <c r="V15" s="30">
        <v>6.5</v>
      </c>
      <c r="W15" s="17"/>
      <c r="X15" s="17">
        <v>1</v>
      </c>
      <c r="Y15" s="17">
        <v>1</v>
      </c>
      <c r="Z15" s="30"/>
      <c r="AA15" s="17">
        <v>0</v>
      </c>
      <c r="AB15" s="17"/>
      <c r="AC15" s="17"/>
      <c r="AD15" s="17"/>
      <c r="AE15" s="17"/>
      <c r="AF15" s="15">
        <f>(SUM(S15:U15)+W15+X15)/5</f>
        <v>0.8</v>
      </c>
      <c r="AG15" s="15">
        <f>SUM(D15:R15)*2/15</f>
        <v>0</v>
      </c>
      <c r="AH15" s="15">
        <f>(SUM(AA15:AC15)+V15)*0.35/4</f>
        <v>0.5687500000000001</v>
      </c>
      <c r="AI15" s="15">
        <f>(AD15+AE15)*0.35/2</f>
        <v>0</v>
      </c>
      <c r="AJ15" s="15">
        <f>ROUND(SUM(AF15:AI15),2)</f>
        <v>1.37</v>
      </c>
      <c r="AK15" s="16"/>
      <c r="AL15" s="16">
        <v>5</v>
      </c>
    </row>
    <row r="16" spans="1:38" ht="15">
      <c r="A16" s="12">
        <v>12</v>
      </c>
      <c r="B16" s="13" t="s">
        <v>112</v>
      </c>
      <c r="C16" s="12">
        <v>200920575</v>
      </c>
      <c r="D16" s="14">
        <v>1</v>
      </c>
      <c r="E16" s="14">
        <v>1</v>
      </c>
      <c r="F16" s="14">
        <v>1</v>
      </c>
      <c r="G16" s="14"/>
      <c r="H16" s="1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>
        <v>1</v>
      </c>
      <c r="T16" s="17">
        <v>1</v>
      </c>
      <c r="U16" s="17">
        <v>1</v>
      </c>
      <c r="V16" s="30">
        <v>10</v>
      </c>
      <c r="W16" s="17"/>
      <c r="X16" s="17">
        <v>1</v>
      </c>
      <c r="Y16" s="17">
        <v>1</v>
      </c>
      <c r="Z16" s="30">
        <v>1</v>
      </c>
      <c r="AA16" s="17">
        <v>4.3</v>
      </c>
      <c r="AB16" s="17">
        <v>0</v>
      </c>
      <c r="AC16" s="17"/>
      <c r="AD16" s="17"/>
      <c r="AE16" s="17"/>
      <c r="AF16" s="15">
        <f>(SUM(S16:U16)+W16+X16)/5</f>
        <v>0.8</v>
      </c>
      <c r="AG16" s="15">
        <f>SUM(D16:R16)*2/15</f>
        <v>0.4</v>
      </c>
      <c r="AH16" s="15">
        <f>(SUM(AA16:AC16)+V16)*0.35/4</f>
        <v>1.2512500000000002</v>
      </c>
      <c r="AI16" s="15">
        <f>(AD16+AE16)*0.35/2</f>
        <v>0</v>
      </c>
      <c r="AJ16" s="15">
        <f>ROUND(SUM(AF16:AI16),2)</f>
        <v>2.45</v>
      </c>
      <c r="AK16" s="16"/>
      <c r="AL16" s="16">
        <v>5</v>
      </c>
    </row>
    <row r="17" spans="1:38" ht="15">
      <c r="A17" s="12">
        <v>13</v>
      </c>
      <c r="B17" s="13" t="s">
        <v>113</v>
      </c>
      <c r="C17" s="12">
        <v>200928536</v>
      </c>
      <c r="D17" s="14">
        <v>1</v>
      </c>
      <c r="E17" s="14">
        <v>1</v>
      </c>
      <c r="F17" s="14">
        <v>1</v>
      </c>
      <c r="G17" s="14"/>
      <c r="H17" s="14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>
        <v>1</v>
      </c>
      <c r="T17" s="17"/>
      <c r="U17" s="17">
        <v>1</v>
      </c>
      <c r="V17" s="17"/>
      <c r="W17" s="17"/>
      <c r="X17" s="17"/>
      <c r="Y17" s="17"/>
      <c r="Z17" s="30"/>
      <c r="AA17" s="17">
        <v>1.5</v>
      </c>
      <c r="AB17" s="17"/>
      <c r="AC17" s="17"/>
      <c r="AD17" s="17"/>
      <c r="AE17" s="17"/>
      <c r="AF17" s="15">
        <f>(SUM(S17:U17)+W17+X17)/5</f>
        <v>0.4</v>
      </c>
      <c r="AG17" s="15">
        <f>SUM(D17:R17)*2/15</f>
        <v>0.4</v>
      </c>
      <c r="AH17" s="15">
        <f>(SUM(AA17:AC17)+V17)*0.35/4</f>
        <v>0.13125</v>
      </c>
      <c r="AI17" s="15">
        <f>(AD17+AE17)*0.35/2</f>
        <v>0</v>
      </c>
      <c r="AJ17" s="15">
        <f>ROUND(SUM(AF17:AI17),2)</f>
        <v>0.93</v>
      </c>
      <c r="AK17" s="16"/>
      <c r="AL17" s="16">
        <v>5</v>
      </c>
    </row>
    <row r="18" spans="1:38" ht="15">
      <c r="A18" s="12">
        <v>14</v>
      </c>
      <c r="B18" s="13" t="s">
        <v>114</v>
      </c>
      <c r="C18" s="12">
        <v>200934410</v>
      </c>
      <c r="D18" s="14"/>
      <c r="E18" s="14"/>
      <c r="F18" s="14"/>
      <c r="G18" s="14"/>
      <c r="H18" s="1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17">
        <v>1</v>
      </c>
      <c r="U18" s="17"/>
      <c r="V18" s="17"/>
      <c r="W18" s="17"/>
      <c r="X18" s="17"/>
      <c r="Y18" s="17"/>
      <c r="Z18" s="30"/>
      <c r="AA18" s="17"/>
      <c r="AB18" s="17"/>
      <c r="AC18" s="17"/>
      <c r="AD18" s="17"/>
      <c r="AE18" s="17"/>
      <c r="AF18" s="15">
        <f>(SUM(S18:U18)+W18+X18)/5</f>
        <v>0.2</v>
      </c>
      <c r="AG18" s="15">
        <f>SUM(D18:R18)*2/15</f>
        <v>0</v>
      </c>
      <c r="AH18" s="15">
        <f>(SUM(AA18:AC18)+V18)*0.35/4</f>
        <v>0</v>
      </c>
      <c r="AI18" s="15">
        <f>(AD18+AE18)*0.35/2</f>
        <v>0</v>
      </c>
      <c r="AJ18" s="15">
        <f>ROUND(SUM(AF18:AI18),2)</f>
        <v>0.2</v>
      </c>
      <c r="AK18" s="16"/>
      <c r="AL18" s="16">
        <v>5</v>
      </c>
    </row>
    <row r="19" spans="1:38" ht="15">
      <c r="A19" s="12">
        <v>15</v>
      </c>
      <c r="B19" s="13" t="s">
        <v>115</v>
      </c>
      <c r="C19" s="12">
        <v>200910967</v>
      </c>
      <c r="D19" s="14"/>
      <c r="E19" s="14"/>
      <c r="F19" s="14"/>
      <c r="G19" s="14"/>
      <c r="H19" s="14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>
        <v>1</v>
      </c>
      <c r="T19" s="17">
        <v>1</v>
      </c>
      <c r="U19" s="17">
        <v>1</v>
      </c>
      <c r="V19" s="30">
        <v>7</v>
      </c>
      <c r="W19" s="17"/>
      <c r="X19" s="17">
        <v>1</v>
      </c>
      <c r="Y19" s="17">
        <v>1</v>
      </c>
      <c r="Z19" s="30">
        <v>1</v>
      </c>
      <c r="AA19" s="17">
        <v>1</v>
      </c>
      <c r="AB19" s="17">
        <v>2</v>
      </c>
      <c r="AC19" s="17"/>
      <c r="AD19" s="17"/>
      <c r="AE19" s="17"/>
      <c r="AF19" s="15">
        <f>(SUM(S19:U19)+W19+X19)/5</f>
        <v>0.8</v>
      </c>
      <c r="AG19" s="15">
        <f>SUM(D19:R19)*2/15</f>
        <v>0</v>
      </c>
      <c r="AH19" s="15">
        <f>(SUM(AA19:AC19)+V19)*0.35/4</f>
        <v>0.8750000000000001</v>
      </c>
      <c r="AI19" s="15">
        <f>(AD19+AE19)*0.35/2</f>
        <v>0</v>
      </c>
      <c r="AJ19" s="15">
        <f>ROUND(SUM(AF19:AI19),2)</f>
        <v>1.68</v>
      </c>
      <c r="AK19" s="16"/>
      <c r="AL19" s="16">
        <v>5</v>
      </c>
    </row>
    <row r="20" spans="1:38" ht="15">
      <c r="A20" s="12">
        <v>16</v>
      </c>
      <c r="B20" s="13" t="s">
        <v>116</v>
      </c>
      <c r="C20" s="12">
        <v>200908681</v>
      </c>
      <c r="D20" s="14"/>
      <c r="E20" s="14"/>
      <c r="F20" s="14"/>
      <c r="G20" s="14"/>
      <c r="H20" s="14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17"/>
      <c r="U20" s="17"/>
      <c r="V20" s="17">
        <v>7.5</v>
      </c>
      <c r="W20" s="17">
        <v>1</v>
      </c>
      <c r="X20" s="17">
        <v>1</v>
      </c>
      <c r="Y20" s="17">
        <v>1</v>
      </c>
      <c r="Z20" s="30">
        <v>1</v>
      </c>
      <c r="AA20" s="17">
        <v>2.8</v>
      </c>
      <c r="AB20" s="17">
        <v>1</v>
      </c>
      <c r="AC20" s="17"/>
      <c r="AD20" s="17"/>
      <c r="AE20" s="17"/>
      <c r="AF20" s="15">
        <f>(SUM(S20:U20)+W20+X20)/5</f>
        <v>0.4</v>
      </c>
      <c r="AG20" s="15">
        <f>SUM(D20:R20)*2/15</f>
        <v>0</v>
      </c>
      <c r="AH20" s="15">
        <f>(SUM(AA20:AC20)+V20)*0.35/4</f>
        <v>0.9887500000000001</v>
      </c>
      <c r="AI20" s="15">
        <f>(AD20+AE20)*0.35/2</f>
        <v>0</v>
      </c>
      <c r="AJ20" s="15">
        <f>ROUND(SUM(AF20:AI20),2)</f>
        <v>1.39</v>
      </c>
      <c r="AK20" s="16"/>
      <c r="AL20" s="16">
        <v>5</v>
      </c>
    </row>
    <row r="21" spans="1:38" ht="15">
      <c r="A21" s="7">
        <v>17</v>
      </c>
      <c r="B21" s="8" t="s">
        <v>117</v>
      </c>
      <c r="C21" s="7">
        <v>200901630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1</v>
      </c>
      <c r="P21" s="32">
        <v>1</v>
      </c>
      <c r="Q21" s="32">
        <v>1</v>
      </c>
      <c r="R21" s="32">
        <v>1</v>
      </c>
      <c r="S21" s="33">
        <v>1</v>
      </c>
      <c r="T21" s="34">
        <v>1</v>
      </c>
      <c r="U21" s="34">
        <v>1</v>
      </c>
      <c r="V21" s="32">
        <v>8</v>
      </c>
      <c r="W21" s="32">
        <v>1</v>
      </c>
      <c r="X21" s="32">
        <v>1</v>
      </c>
      <c r="Y21" s="34">
        <v>1</v>
      </c>
      <c r="Z21" s="32">
        <v>1</v>
      </c>
      <c r="AA21" s="34">
        <v>9.7</v>
      </c>
      <c r="AB21" s="34">
        <v>8.9</v>
      </c>
      <c r="AC21" s="34">
        <v>9</v>
      </c>
      <c r="AD21" s="34">
        <v>10</v>
      </c>
      <c r="AE21" s="34">
        <v>10</v>
      </c>
      <c r="AF21" s="10">
        <f>(SUM(S21:U21)+W21+X21)/5</f>
        <v>1</v>
      </c>
      <c r="AG21" s="10">
        <f>SUM(D21:R21)*2/15</f>
        <v>2</v>
      </c>
      <c r="AH21" s="10">
        <f>(SUM(AA21:AC21)+V21)*0.35/4</f>
        <v>3.1149999999999998</v>
      </c>
      <c r="AI21" s="10">
        <f>(AD21+AE21)*0.35/2</f>
        <v>3.5</v>
      </c>
      <c r="AJ21" s="10">
        <f>ROUND(SUM(AF21:AI21),2)</f>
        <v>9.62</v>
      </c>
      <c r="AK21" s="11">
        <v>10</v>
      </c>
      <c r="AL21" s="24"/>
    </row>
    <row r="22" spans="1:38" ht="15">
      <c r="A22" s="12">
        <v>18</v>
      </c>
      <c r="B22" s="13" t="s">
        <v>118</v>
      </c>
      <c r="C22" s="12">
        <v>200924505</v>
      </c>
      <c r="D22" s="14">
        <v>1</v>
      </c>
      <c r="E22" s="14">
        <v>1</v>
      </c>
      <c r="F22" s="14">
        <v>1</v>
      </c>
      <c r="G22" s="14"/>
      <c r="H22" s="14"/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/>
      <c r="R22" s="30"/>
      <c r="S22" s="31">
        <v>1</v>
      </c>
      <c r="T22" s="17">
        <v>1</v>
      </c>
      <c r="U22" s="17">
        <v>1</v>
      </c>
      <c r="V22" s="30">
        <v>7</v>
      </c>
      <c r="W22" s="17"/>
      <c r="X22" s="17">
        <v>1</v>
      </c>
      <c r="Y22" s="17"/>
      <c r="Z22" s="30">
        <v>1</v>
      </c>
      <c r="AA22" s="17">
        <v>5</v>
      </c>
      <c r="AB22" s="17">
        <v>0</v>
      </c>
      <c r="AC22" s="17"/>
      <c r="AD22" s="17"/>
      <c r="AE22" s="17"/>
      <c r="AF22" s="15">
        <f>(SUM(S22:U22)+W22+X22)/5</f>
        <v>0.8</v>
      </c>
      <c r="AG22" s="15">
        <f>SUM(D22:R22)*2/15</f>
        <v>1.4666666666666666</v>
      </c>
      <c r="AH22" s="15">
        <f>(SUM(AA22:AC22)+V22)*0.35/4</f>
        <v>1.05</v>
      </c>
      <c r="AI22" s="15">
        <f>(AD22+AE22)*0.35/2</f>
        <v>0</v>
      </c>
      <c r="AJ22" s="15">
        <f>ROUND(SUM(AF22:AI22),2)</f>
        <v>3.32</v>
      </c>
      <c r="AK22" s="16"/>
      <c r="AL22" s="16">
        <v>5</v>
      </c>
    </row>
    <row r="23" spans="1:38" ht="15">
      <c r="A23" s="7">
        <v>19</v>
      </c>
      <c r="B23" s="8" t="s">
        <v>119</v>
      </c>
      <c r="C23" s="7">
        <v>200903608</v>
      </c>
      <c r="D23" s="9">
        <v>1</v>
      </c>
      <c r="E23" s="9">
        <v>1</v>
      </c>
      <c r="F23" s="9">
        <v>1</v>
      </c>
      <c r="G23" s="9"/>
      <c r="H23" s="9"/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/>
      <c r="R23" s="32"/>
      <c r="S23" s="33">
        <v>1</v>
      </c>
      <c r="T23" s="34">
        <v>1</v>
      </c>
      <c r="U23" s="34">
        <v>1</v>
      </c>
      <c r="V23" s="32">
        <v>7</v>
      </c>
      <c r="W23" s="32">
        <v>1</v>
      </c>
      <c r="X23" s="32">
        <v>1</v>
      </c>
      <c r="Y23" s="34"/>
      <c r="Z23" s="32">
        <v>1</v>
      </c>
      <c r="AA23" s="34">
        <v>6.3</v>
      </c>
      <c r="AB23" s="34">
        <v>7.3</v>
      </c>
      <c r="AC23" s="34">
        <v>6.8</v>
      </c>
      <c r="AD23" s="34">
        <v>10</v>
      </c>
      <c r="AE23" s="34">
        <v>10</v>
      </c>
      <c r="AF23" s="10">
        <f>(SUM(S23:U23)+W23+X23)/5</f>
        <v>1</v>
      </c>
      <c r="AG23" s="10">
        <f>SUM(D23:R23)*2/15</f>
        <v>1.4666666666666666</v>
      </c>
      <c r="AH23" s="10">
        <f>(SUM(AA23:AC23)+V23)*0.35/4</f>
        <v>2.3975</v>
      </c>
      <c r="AI23" s="10">
        <f>(AD23+AE23)*0.35/2</f>
        <v>3.5</v>
      </c>
      <c r="AJ23" s="10">
        <f>ROUND(SUM(AF23:AI23),2)</f>
        <v>8.36</v>
      </c>
      <c r="AK23" s="11">
        <v>8</v>
      </c>
      <c r="AL23" s="24"/>
    </row>
    <row r="24" spans="1:38" ht="15">
      <c r="A24" s="12">
        <v>20</v>
      </c>
      <c r="B24" s="13" t="s">
        <v>120</v>
      </c>
      <c r="C24" s="12">
        <v>200934570</v>
      </c>
      <c r="D24" s="14"/>
      <c r="E24" s="14"/>
      <c r="F24" s="14"/>
      <c r="G24" s="14"/>
      <c r="H24" s="1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17"/>
      <c r="U24" s="17"/>
      <c r="V24" s="17"/>
      <c r="W24" s="17"/>
      <c r="X24" s="17"/>
      <c r="Y24" s="17"/>
      <c r="Z24" s="30"/>
      <c r="AA24" s="17"/>
      <c r="AB24" s="17"/>
      <c r="AC24" s="17"/>
      <c r="AD24" s="17"/>
      <c r="AE24" s="17"/>
      <c r="AF24" s="15">
        <f>(SUM(S24:U24)+W24+X24)/5</f>
        <v>0</v>
      </c>
      <c r="AG24" s="15">
        <f>SUM(D24:R24)*2/15</f>
        <v>0</v>
      </c>
      <c r="AH24" s="15">
        <f>(SUM(AA24:AC24)+V24)*0.35/4</f>
        <v>0</v>
      </c>
      <c r="AI24" s="15">
        <f>(AD24+AE24)*0.35/2</f>
        <v>0</v>
      </c>
      <c r="AJ24" s="15">
        <f>ROUND(SUM(AF24:AI24),2)</f>
        <v>0</v>
      </c>
      <c r="AK24" s="16"/>
      <c r="AL24" s="16">
        <v>5</v>
      </c>
    </row>
    <row r="25" spans="1:38" ht="15">
      <c r="A25" s="12">
        <v>21</v>
      </c>
      <c r="B25" s="13" t="s">
        <v>121</v>
      </c>
      <c r="C25" s="12">
        <v>200928988</v>
      </c>
      <c r="D25" s="14"/>
      <c r="E25" s="14"/>
      <c r="F25" s="14"/>
      <c r="G25" s="14"/>
      <c r="H25" s="14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>
        <v>1</v>
      </c>
      <c r="T25" s="17">
        <v>1</v>
      </c>
      <c r="U25" s="17">
        <v>1</v>
      </c>
      <c r="V25" s="30">
        <v>7</v>
      </c>
      <c r="W25" s="17"/>
      <c r="X25" s="17">
        <v>1</v>
      </c>
      <c r="Y25" s="17"/>
      <c r="Z25" s="30"/>
      <c r="AA25" s="17">
        <v>0</v>
      </c>
      <c r="AB25" s="17"/>
      <c r="AC25" s="17"/>
      <c r="AD25" s="17"/>
      <c r="AE25" s="17"/>
      <c r="AF25" s="15">
        <f>(SUM(S25:U25)+W25+X25)/5</f>
        <v>0.8</v>
      </c>
      <c r="AG25" s="15">
        <f>SUM(D25:R25)*2/15</f>
        <v>0</v>
      </c>
      <c r="AH25" s="15">
        <f>(SUM(AA25:AC25)+V25)*0.35/4</f>
        <v>0.6125</v>
      </c>
      <c r="AI25" s="15">
        <f>(AD25+AE25)*0.35/2</f>
        <v>0</v>
      </c>
      <c r="AJ25" s="15">
        <f>ROUND(SUM(AF25:AI25),2)</f>
        <v>1.41</v>
      </c>
      <c r="AK25" s="16"/>
      <c r="AL25" s="16">
        <v>5</v>
      </c>
    </row>
    <row r="26" spans="1:38" ht="15">
      <c r="A26" s="12">
        <v>22</v>
      </c>
      <c r="B26" s="13" t="s">
        <v>122</v>
      </c>
      <c r="C26" s="12">
        <v>200913283</v>
      </c>
      <c r="D26" s="14"/>
      <c r="E26" s="14"/>
      <c r="F26" s="14"/>
      <c r="G26" s="14"/>
      <c r="H26" s="14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17"/>
      <c r="U26" s="17">
        <v>1</v>
      </c>
      <c r="V26" s="30">
        <v>7.5</v>
      </c>
      <c r="W26" s="17">
        <v>1</v>
      </c>
      <c r="X26" s="17">
        <v>1</v>
      </c>
      <c r="Y26" s="17">
        <v>1</v>
      </c>
      <c r="Z26" s="30">
        <v>1</v>
      </c>
      <c r="AA26" s="17">
        <v>2.7</v>
      </c>
      <c r="AB26" s="17">
        <v>0</v>
      </c>
      <c r="AC26" s="17"/>
      <c r="AD26" s="17"/>
      <c r="AE26" s="17"/>
      <c r="AF26" s="15">
        <f>(SUM(S26:U26)+W26+X26)/5</f>
        <v>0.6</v>
      </c>
      <c r="AG26" s="15">
        <f>SUM(D26:R26)*2/15</f>
        <v>0</v>
      </c>
      <c r="AH26" s="15">
        <f>(SUM(AA26:AC26)+V26)*0.35/4</f>
        <v>0.8925000000000001</v>
      </c>
      <c r="AI26" s="15">
        <f>(AD26+AE26)*0.35/2</f>
        <v>0</v>
      </c>
      <c r="AJ26" s="15">
        <f>ROUND(SUM(AF26:AI26),2)</f>
        <v>1.49</v>
      </c>
      <c r="AK26" s="16"/>
      <c r="AL26" s="16">
        <v>5</v>
      </c>
    </row>
    <row r="27" spans="1:38" ht="15">
      <c r="A27" s="12">
        <v>23</v>
      </c>
      <c r="B27" s="13" t="s">
        <v>123</v>
      </c>
      <c r="C27" s="12">
        <v>200935032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/>
      <c r="R27" s="30"/>
      <c r="S27" s="31">
        <v>1</v>
      </c>
      <c r="T27" s="17">
        <v>1</v>
      </c>
      <c r="U27" s="17"/>
      <c r="V27" s="30">
        <v>7</v>
      </c>
      <c r="W27" s="17"/>
      <c r="X27" s="17">
        <v>1</v>
      </c>
      <c r="Y27" s="17"/>
      <c r="Z27" s="30">
        <v>1</v>
      </c>
      <c r="AA27" s="17">
        <v>3.7</v>
      </c>
      <c r="AB27" s="17">
        <v>0</v>
      </c>
      <c r="AC27" s="17">
        <v>3</v>
      </c>
      <c r="AD27" s="17">
        <v>10</v>
      </c>
      <c r="AE27" s="17">
        <v>10</v>
      </c>
      <c r="AF27" s="15">
        <f>(SUM(S27:U27)+W27+X27)/5</f>
        <v>0.6</v>
      </c>
      <c r="AG27" s="15">
        <f>SUM(D27:R27)*2/15</f>
        <v>1.7333333333333334</v>
      </c>
      <c r="AH27" s="15">
        <f>(SUM(AA27:AC27)+V27)*0.35/4</f>
        <v>1.19875</v>
      </c>
      <c r="AI27" s="15">
        <f>(AD27+AE27)*0.35/2</f>
        <v>3.5</v>
      </c>
      <c r="AJ27" s="15">
        <f>ROUND(SUM(AF27:AI27),2)</f>
        <v>7.03</v>
      </c>
      <c r="AK27" s="16"/>
      <c r="AL27" s="16">
        <v>5</v>
      </c>
    </row>
    <row r="28" spans="1:38" ht="15">
      <c r="A28" s="12">
        <v>24</v>
      </c>
      <c r="B28" s="13" t="s">
        <v>124</v>
      </c>
      <c r="C28" s="12">
        <v>200929111</v>
      </c>
      <c r="D28" s="14"/>
      <c r="E28" s="14"/>
      <c r="F28" s="14"/>
      <c r="G28" s="14"/>
      <c r="H28" s="14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17">
        <v>1</v>
      </c>
      <c r="U28" s="17">
        <v>1</v>
      </c>
      <c r="V28" s="17"/>
      <c r="W28" s="17"/>
      <c r="X28" s="17"/>
      <c r="Y28" s="17">
        <v>1</v>
      </c>
      <c r="Z28" s="30"/>
      <c r="AA28" s="17">
        <v>3</v>
      </c>
      <c r="AB28" s="17"/>
      <c r="AC28" s="17"/>
      <c r="AD28" s="17"/>
      <c r="AE28" s="17"/>
      <c r="AF28" s="15">
        <f>(SUM(S28:U28)+W28+X28)/5</f>
        <v>0.4</v>
      </c>
      <c r="AG28" s="15">
        <f>SUM(D28:R28)*2/15</f>
        <v>0</v>
      </c>
      <c r="AH28" s="15">
        <f>(SUM(AA28:AC28)+V28)*0.35/4</f>
        <v>0.2625</v>
      </c>
      <c r="AI28" s="15">
        <f>(AD28+AE28)*0.35/2</f>
        <v>0</v>
      </c>
      <c r="AJ28" s="15">
        <f>ROUND(SUM(AF28:AI28),2)</f>
        <v>0.66</v>
      </c>
      <c r="AK28" s="16"/>
      <c r="AL28" s="16">
        <v>5</v>
      </c>
    </row>
    <row r="29" spans="1:38" ht="15">
      <c r="A29" s="35">
        <v>25</v>
      </c>
      <c r="B29" s="36" t="s">
        <v>125</v>
      </c>
      <c r="C29" s="35">
        <v>200935444</v>
      </c>
      <c r="D29" s="37">
        <v>1</v>
      </c>
      <c r="E29" s="37">
        <v>1</v>
      </c>
      <c r="F29" s="37">
        <v>1</v>
      </c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>
        <v>1</v>
      </c>
      <c r="R29" s="38"/>
      <c r="S29" s="39">
        <v>1</v>
      </c>
      <c r="T29">
        <v>1</v>
      </c>
      <c r="U29">
        <v>1</v>
      </c>
      <c r="V29" s="40">
        <v>7.5</v>
      </c>
      <c r="X29">
        <v>1</v>
      </c>
      <c r="Z29" s="38"/>
      <c r="AA29">
        <v>9.8</v>
      </c>
      <c r="AB29">
        <v>3.7</v>
      </c>
      <c r="AC29">
        <v>2</v>
      </c>
      <c r="AF29" s="41">
        <f>(SUM(S29:U29)+W29+X29)/5</f>
        <v>0.8</v>
      </c>
      <c r="AG29" s="41">
        <f>SUM(D29:R29)*2/15</f>
        <v>0.5333333333333333</v>
      </c>
      <c r="AH29" s="41">
        <f>(SUM(AA29:AC29)+V29)*0.35/4</f>
        <v>2.0125</v>
      </c>
      <c r="AI29" s="41">
        <f>(AD29+AE29)*0.35/2</f>
        <v>0</v>
      </c>
      <c r="AJ29" s="41">
        <f>ROUND(SUM(AF29:AI29),2)</f>
        <v>3.35</v>
      </c>
      <c r="AK29" s="24"/>
      <c r="AL29" s="42">
        <f>6*0.35+AF29+AG29+AI29</f>
        <v>3.4333333333333336</v>
      </c>
    </row>
    <row r="30" spans="1:38" ht="15">
      <c r="A30" s="7">
        <v>26</v>
      </c>
      <c r="B30" s="8" t="s">
        <v>126</v>
      </c>
      <c r="C30" s="7">
        <v>200924892</v>
      </c>
      <c r="D30" s="9">
        <v>1</v>
      </c>
      <c r="E30" s="9"/>
      <c r="F30" s="9"/>
      <c r="G30" s="9"/>
      <c r="H30" s="9"/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3">
        <v>1</v>
      </c>
      <c r="T30" s="34">
        <v>1</v>
      </c>
      <c r="U30" s="34">
        <v>1</v>
      </c>
      <c r="V30" s="32">
        <v>7.5</v>
      </c>
      <c r="W30" s="34"/>
      <c r="X30" s="34"/>
      <c r="Y30" s="34">
        <v>1</v>
      </c>
      <c r="Z30" s="32">
        <v>1</v>
      </c>
      <c r="AA30" s="34">
        <v>6.3</v>
      </c>
      <c r="AB30" s="34">
        <v>8</v>
      </c>
      <c r="AC30" s="34">
        <v>6.5</v>
      </c>
      <c r="AD30" s="34">
        <v>10</v>
      </c>
      <c r="AE30" s="34">
        <v>9.5</v>
      </c>
      <c r="AF30" s="10">
        <f>(SUM(S30:U30)+W30+X30)/5</f>
        <v>0.6</v>
      </c>
      <c r="AG30" s="10">
        <f>SUM(D30:R30)*2/15</f>
        <v>1.4666666666666666</v>
      </c>
      <c r="AH30" s="10">
        <f>(SUM(AA30:AC30)+V30)*0.35/4</f>
        <v>2.4762500000000003</v>
      </c>
      <c r="AI30" s="10">
        <f>(AD30+AE30)*0.35/2</f>
        <v>3.4124999999999996</v>
      </c>
      <c r="AJ30" s="10">
        <f>ROUND(SUM(AF30:AI30),2)</f>
        <v>7.96</v>
      </c>
      <c r="AK30" s="11">
        <v>8</v>
      </c>
      <c r="AL30" s="24"/>
    </row>
    <row r="31" spans="1:38" ht="15">
      <c r="A31" s="12">
        <v>27</v>
      </c>
      <c r="B31" s="13" t="s">
        <v>127</v>
      </c>
      <c r="C31" s="12">
        <v>200921617</v>
      </c>
      <c r="D31" s="14"/>
      <c r="E31" s="14"/>
      <c r="F31" s="14"/>
      <c r="G31" s="14"/>
      <c r="H31" s="14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>
        <v>1</v>
      </c>
      <c r="T31" s="17">
        <v>1</v>
      </c>
      <c r="U31" s="17"/>
      <c r="V31" s="17"/>
      <c r="W31" s="17"/>
      <c r="X31" s="17">
        <v>1</v>
      </c>
      <c r="Y31" s="17"/>
      <c r="Z31" s="30"/>
      <c r="AA31" s="17"/>
      <c r="AB31" s="17"/>
      <c r="AC31" s="17"/>
      <c r="AD31" s="17"/>
      <c r="AE31" s="17"/>
      <c r="AF31" s="15">
        <f>(SUM(S31:U31)+W31+X31)/5</f>
        <v>0.6</v>
      </c>
      <c r="AG31" s="15">
        <f>SUM(D31:R31)*2/15</f>
        <v>0</v>
      </c>
      <c r="AH31" s="15">
        <f>(SUM(AA31:AC31)+V31)*0.35/4</f>
        <v>0</v>
      </c>
      <c r="AI31" s="15">
        <f>(AD31+AE31)*0.35/2</f>
        <v>0</v>
      </c>
      <c r="AJ31" s="15">
        <f>ROUND(SUM(AF31:AI31),2)</f>
        <v>0.6</v>
      </c>
      <c r="AK31" s="16"/>
      <c r="AL31" s="16">
        <v>5</v>
      </c>
    </row>
    <row r="32" spans="1:38" ht="15">
      <c r="A32" s="12">
        <v>28</v>
      </c>
      <c r="B32" s="13" t="s">
        <v>128</v>
      </c>
      <c r="C32" s="12">
        <v>200924997</v>
      </c>
      <c r="D32" s="14">
        <v>1</v>
      </c>
      <c r="E32" s="14"/>
      <c r="F32" s="14"/>
      <c r="G32" s="14"/>
      <c r="H32" s="14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0">
        <v>1</v>
      </c>
      <c r="S32" s="31">
        <v>1</v>
      </c>
      <c r="T32" s="17">
        <v>1</v>
      </c>
      <c r="U32" s="17">
        <v>1</v>
      </c>
      <c r="V32" s="30">
        <v>6.5</v>
      </c>
      <c r="W32" s="30">
        <v>1</v>
      </c>
      <c r="X32" s="30">
        <v>1</v>
      </c>
      <c r="Y32" s="17">
        <v>1</v>
      </c>
      <c r="Z32" s="30">
        <v>1</v>
      </c>
      <c r="AA32" s="17">
        <v>8.5</v>
      </c>
      <c r="AB32" s="17">
        <v>8.1</v>
      </c>
      <c r="AC32" s="17">
        <v>7.3</v>
      </c>
      <c r="AD32" s="17"/>
      <c r="AE32" s="17"/>
      <c r="AF32" s="15">
        <f>(SUM(S32:U32)+W32+X32)/5</f>
        <v>1</v>
      </c>
      <c r="AG32" s="15">
        <f>SUM(D32:R32)*2/15</f>
        <v>1.6</v>
      </c>
      <c r="AH32" s="15">
        <f>(SUM(AA32:AC32)+V32)*0.35/4</f>
        <v>2.66</v>
      </c>
      <c r="AI32" s="15">
        <f>(AD32+AE32)*0.35/2</f>
        <v>0</v>
      </c>
      <c r="AJ32" s="15">
        <f>ROUND(SUM(AF32:AI32),2)</f>
        <v>5.26</v>
      </c>
      <c r="AK32" s="16"/>
      <c r="AL32" s="16">
        <v>5</v>
      </c>
    </row>
    <row r="33" spans="1:38" ht="15">
      <c r="A33" s="12">
        <v>29</v>
      </c>
      <c r="B33" s="13" t="s">
        <v>129</v>
      </c>
      <c r="C33" s="12">
        <v>200939286</v>
      </c>
      <c r="D33" s="14">
        <v>1</v>
      </c>
      <c r="E33" s="14">
        <v>1</v>
      </c>
      <c r="F33" s="14">
        <v>1</v>
      </c>
      <c r="G33" s="14"/>
      <c r="H33" s="1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>
        <v>1</v>
      </c>
      <c r="T33" s="17"/>
      <c r="U33" s="17"/>
      <c r="V33" s="17"/>
      <c r="W33" s="17"/>
      <c r="X33" s="17">
        <v>1</v>
      </c>
      <c r="Y33" s="17">
        <v>1</v>
      </c>
      <c r="Z33" s="30"/>
      <c r="AA33" s="17">
        <v>5</v>
      </c>
      <c r="AB33" s="17">
        <v>1.8</v>
      </c>
      <c r="AC33" s="17"/>
      <c r="AD33" s="17"/>
      <c r="AE33" s="17"/>
      <c r="AF33" s="15">
        <f>(SUM(S33:U33)+W33+X33)/5</f>
        <v>0.4</v>
      </c>
      <c r="AG33" s="15">
        <f>SUM(D33:R33)*2/15</f>
        <v>0.4</v>
      </c>
      <c r="AH33" s="15">
        <f>(SUM(AA33:AC33)+V33)*0.35/4</f>
        <v>0.5950000000000001</v>
      </c>
      <c r="AI33" s="15">
        <f>(AD33+AE33)*0.35/2</f>
        <v>0</v>
      </c>
      <c r="AJ33" s="15">
        <f>ROUND(SUM(AF33:AI33),2)</f>
        <v>1.4</v>
      </c>
      <c r="AK33" s="16"/>
      <c r="AL33" s="16">
        <v>5</v>
      </c>
    </row>
    <row r="34" spans="1:38" ht="15">
      <c r="A34" s="12">
        <v>30</v>
      </c>
      <c r="B34" s="13" t="s">
        <v>130</v>
      </c>
      <c r="C34" s="12">
        <v>200903649</v>
      </c>
      <c r="D34" s="14"/>
      <c r="E34" s="14"/>
      <c r="F34" s="14"/>
      <c r="G34" s="14"/>
      <c r="H34" s="1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>
        <v>1</v>
      </c>
      <c r="T34" s="17"/>
      <c r="U34" s="17">
        <v>1</v>
      </c>
      <c r="V34" s="17">
        <v>7.5</v>
      </c>
      <c r="W34" s="17">
        <v>1</v>
      </c>
      <c r="X34" s="17">
        <v>1</v>
      </c>
      <c r="Y34" s="17">
        <v>1</v>
      </c>
      <c r="Z34" s="30">
        <v>1</v>
      </c>
      <c r="AA34" s="17">
        <v>6.3</v>
      </c>
      <c r="AB34" s="17">
        <v>3.3</v>
      </c>
      <c r="AC34" s="17"/>
      <c r="AD34" s="17"/>
      <c r="AE34" s="17"/>
      <c r="AF34" s="15">
        <f>(SUM(S34:U34)+W34+X34)/5</f>
        <v>0.8</v>
      </c>
      <c r="AG34" s="15">
        <f>SUM(D34:R34)*2/15</f>
        <v>0</v>
      </c>
      <c r="AH34" s="15">
        <f>(SUM(AA34:AC34)+V34)*0.35/4</f>
        <v>1.4962500000000003</v>
      </c>
      <c r="AI34" s="15">
        <f>(AD34+AE34)*0.35/2</f>
        <v>0</v>
      </c>
      <c r="AJ34" s="15">
        <f>ROUND(SUM(AF34:AI34),2)</f>
        <v>2.3</v>
      </c>
      <c r="AK34" s="16"/>
      <c r="AL34" s="16">
        <v>5</v>
      </c>
    </row>
    <row r="35" spans="1:38" ht="15">
      <c r="A35" s="7">
        <v>31</v>
      </c>
      <c r="B35" s="8" t="s">
        <v>131</v>
      </c>
      <c r="C35" s="7">
        <v>200909348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32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32">
        <v>1</v>
      </c>
      <c r="P35" s="32">
        <v>1</v>
      </c>
      <c r="Q35" s="32">
        <v>1</v>
      </c>
      <c r="R35" s="32">
        <v>1</v>
      </c>
      <c r="S35" s="33">
        <v>1</v>
      </c>
      <c r="T35" s="34">
        <v>1</v>
      </c>
      <c r="U35" s="34">
        <v>1</v>
      </c>
      <c r="V35" s="32">
        <v>8</v>
      </c>
      <c r="W35" s="32">
        <v>1</v>
      </c>
      <c r="X35" s="32">
        <v>1</v>
      </c>
      <c r="Y35" s="34">
        <v>1</v>
      </c>
      <c r="Z35" s="32">
        <v>1</v>
      </c>
      <c r="AA35" s="34">
        <v>10</v>
      </c>
      <c r="AB35" s="34">
        <v>9.5</v>
      </c>
      <c r="AC35" s="34">
        <v>10</v>
      </c>
      <c r="AD35" s="34">
        <v>10</v>
      </c>
      <c r="AE35" s="34">
        <v>10</v>
      </c>
      <c r="AF35" s="10">
        <f>(SUM(S35:U35)+W35+X35)/5</f>
        <v>1</v>
      </c>
      <c r="AG35" s="10">
        <f>SUM(D35:R35)*2/15</f>
        <v>2</v>
      </c>
      <c r="AH35" s="10">
        <f>(SUM(AA35:AC35)+V35)*0.35/4</f>
        <v>3.2812500000000004</v>
      </c>
      <c r="AI35" s="10">
        <f>(AD35+AE35)*0.35/2</f>
        <v>3.5</v>
      </c>
      <c r="AJ35" s="10">
        <f>ROUND(SUM(AF35:AI35),2)</f>
        <v>9.78</v>
      </c>
      <c r="AK35" s="11">
        <v>10</v>
      </c>
      <c r="AL35" s="24"/>
    </row>
    <row r="36" spans="1:38" ht="15">
      <c r="A36" s="7">
        <v>32</v>
      </c>
      <c r="B36" s="8" t="s">
        <v>132</v>
      </c>
      <c r="C36" s="7">
        <v>200902080</v>
      </c>
      <c r="D36" s="9">
        <v>1</v>
      </c>
      <c r="E36" s="9">
        <v>1</v>
      </c>
      <c r="F36" s="9">
        <v>1</v>
      </c>
      <c r="G36" s="9"/>
      <c r="H36" s="9"/>
      <c r="I36" s="32">
        <v>1</v>
      </c>
      <c r="J36" s="32">
        <v>1</v>
      </c>
      <c r="K36" s="32">
        <v>1</v>
      </c>
      <c r="L36" s="32">
        <v>1</v>
      </c>
      <c r="M36" s="32">
        <v>1</v>
      </c>
      <c r="N36" s="32">
        <v>1</v>
      </c>
      <c r="O36" s="32">
        <v>1</v>
      </c>
      <c r="P36" s="32">
        <v>1</v>
      </c>
      <c r="Q36" s="32">
        <v>1</v>
      </c>
      <c r="R36" s="32">
        <v>1</v>
      </c>
      <c r="S36" s="33">
        <v>1</v>
      </c>
      <c r="T36" s="34">
        <v>1</v>
      </c>
      <c r="U36" s="34">
        <v>1</v>
      </c>
      <c r="V36" s="32">
        <v>10</v>
      </c>
      <c r="W36" s="32">
        <v>1</v>
      </c>
      <c r="X36" s="32">
        <v>1</v>
      </c>
      <c r="Y36" s="34">
        <v>1</v>
      </c>
      <c r="Z36" s="32">
        <v>1</v>
      </c>
      <c r="AA36" s="34">
        <v>9.7</v>
      </c>
      <c r="AB36" s="34">
        <v>9.3</v>
      </c>
      <c r="AC36" s="34">
        <v>8.8</v>
      </c>
      <c r="AD36" s="34">
        <v>10</v>
      </c>
      <c r="AE36" s="34">
        <v>10</v>
      </c>
      <c r="AF36" s="10">
        <f>(SUM(S36:U36)+W36+X36)/5</f>
        <v>1</v>
      </c>
      <c r="AG36" s="10">
        <f>SUM(D36:R36)*2/15</f>
        <v>1.7333333333333334</v>
      </c>
      <c r="AH36" s="10">
        <f>(SUM(AA36:AC36)+V36)*0.35/4</f>
        <v>3.3075</v>
      </c>
      <c r="AI36" s="10">
        <f>(AD36+AE36)*0.35/2</f>
        <v>3.5</v>
      </c>
      <c r="AJ36" s="10">
        <f>ROUND(SUM(AF36:AI36),2)</f>
        <v>9.54</v>
      </c>
      <c r="AK36" s="11">
        <v>10</v>
      </c>
      <c r="AL36" s="24"/>
    </row>
    <row r="37" spans="1:38" ht="15">
      <c r="A37" s="12">
        <v>33</v>
      </c>
      <c r="B37" s="13" t="s">
        <v>133</v>
      </c>
      <c r="C37" s="12">
        <v>200936188</v>
      </c>
      <c r="D37" s="14"/>
      <c r="E37" s="14"/>
      <c r="F37" s="14"/>
      <c r="G37" s="14"/>
      <c r="H37" s="14"/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>
        <v>1</v>
      </c>
      <c r="P37" s="30">
        <v>1</v>
      </c>
      <c r="Q37" s="30"/>
      <c r="R37" s="30"/>
      <c r="S37" s="31">
        <v>1</v>
      </c>
      <c r="T37" s="17">
        <v>1</v>
      </c>
      <c r="U37" s="17"/>
      <c r="V37" s="17"/>
      <c r="W37" s="17"/>
      <c r="X37" s="17">
        <v>1</v>
      </c>
      <c r="Y37" s="17">
        <v>1</v>
      </c>
      <c r="Z37" s="30"/>
      <c r="AA37" s="17">
        <v>2</v>
      </c>
      <c r="AB37" s="17">
        <v>0</v>
      </c>
      <c r="AC37" s="17"/>
      <c r="AD37" s="17"/>
      <c r="AE37" s="17"/>
      <c r="AF37" s="15">
        <f>(SUM(S37:U37)+W37+X37)/5</f>
        <v>0.6</v>
      </c>
      <c r="AG37" s="15">
        <f>SUM(D37:R37)*2/15</f>
        <v>1.0666666666666667</v>
      </c>
      <c r="AH37" s="15">
        <f>(SUM(AA37:AC37)+V37)*0.35/4</f>
        <v>0.17500000000000002</v>
      </c>
      <c r="AI37" s="15">
        <f>(AD37+AE37)*0.35/2</f>
        <v>0</v>
      </c>
      <c r="AJ37" s="15">
        <f>ROUND(SUM(AF37:AI37),2)</f>
        <v>1.84</v>
      </c>
      <c r="AK37" s="16"/>
      <c r="AL37" s="16">
        <v>5</v>
      </c>
    </row>
    <row r="38" spans="1:38" ht="15">
      <c r="A38" s="12">
        <v>34</v>
      </c>
      <c r="B38" s="13" t="s">
        <v>134</v>
      </c>
      <c r="C38" s="12">
        <v>200910138</v>
      </c>
      <c r="D38" s="14">
        <v>1</v>
      </c>
      <c r="E38" s="14">
        <v>1</v>
      </c>
      <c r="F38" s="14">
        <v>1</v>
      </c>
      <c r="G38" s="14"/>
      <c r="H38" s="14"/>
      <c r="I38" s="30">
        <v>1</v>
      </c>
      <c r="J38" s="30">
        <v>1</v>
      </c>
      <c r="K38" s="30">
        <v>1</v>
      </c>
      <c r="L38" s="30">
        <v>1</v>
      </c>
      <c r="M38" s="30">
        <v>1</v>
      </c>
      <c r="N38" s="30">
        <v>1</v>
      </c>
      <c r="O38" s="30">
        <v>1</v>
      </c>
      <c r="P38" s="30">
        <v>1</v>
      </c>
      <c r="Q38" s="30">
        <v>1</v>
      </c>
      <c r="R38" s="30"/>
      <c r="S38" s="31">
        <v>1</v>
      </c>
      <c r="T38" s="17">
        <v>1</v>
      </c>
      <c r="U38" s="17">
        <v>1</v>
      </c>
      <c r="V38" s="30">
        <v>7</v>
      </c>
      <c r="W38" s="30">
        <v>1</v>
      </c>
      <c r="X38" s="30">
        <v>1</v>
      </c>
      <c r="Y38" s="17"/>
      <c r="Z38" s="30">
        <v>1</v>
      </c>
      <c r="AA38" s="17">
        <v>8.3</v>
      </c>
      <c r="AB38" s="17">
        <v>1</v>
      </c>
      <c r="AC38" s="17">
        <v>0</v>
      </c>
      <c r="AD38" s="17">
        <v>10</v>
      </c>
      <c r="AE38" s="17">
        <v>10</v>
      </c>
      <c r="AF38" s="15">
        <f>(SUM(S38:U38)+W38+X38)/5</f>
        <v>1</v>
      </c>
      <c r="AG38" s="15">
        <f>SUM(D38:R38)*2/15</f>
        <v>1.6</v>
      </c>
      <c r="AH38" s="15">
        <f>(SUM(AA38:AC38)+V38)*0.35/4</f>
        <v>1.4262500000000002</v>
      </c>
      <c r="AI38" s="15">
        <f>(AD38+AE38)*0.35/2</f>
        <v>3.5</v>
      </c>
      <c r="AJ38" s="15">
        <f>ROUND(SUM(AF38:AI38),2)</f>
        <v>7.53</v>
      </c>
      <c r="AK38" s="16"/>
      <c r="AL38" s="16">
        <v>5</v>
      </c>
    </row>
    <row r="39" spans="1:38" ht="15">
      <c r="A39" s="7">
        <v>35</v>
      </c>
      <c r="B39" s="8" t="s">
        <v>135</v>
      </c>
      <c r="C39" s="7">
        <v>200903162</v>
      </c>
      <c r="D39" s="9">
        <v>1</v>
      </c>
      <c r="E39" s="9">
        <v>1</v>
      </c>
      <c r="F39" s="9">
        <v>1</v>
      </c>
      <c r="G39" s="9"/>
      <c r="H39" s="9"/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2">
        <v>1</v>
      </c>
      <c r="P39" s="32">
        <v>1</v>
      </c>
      <c r="Q39" s="32">
        <v>1</v>
      </c>
      <c r="R39" s="32">
        <v>1</v>
      </c>
      <c r="S39" s="33">
        <v>1</v>
      </c>
      <c r="T39" s="34"/>
      <c r="U39" s="34">
        <v>1</v>
      </c>
      <c r="V39" s="34">
        <v>8</v>
      </c>
      <c r="W39" s="34">
        <v>1</v>
      </c>
      <c r="X39" s="34">
        <v>1</v>
      </c>
      <c r="Y39" s="34">
        <v>1</v>
      </c>
      <c r="Z39" s="32">
        <v>1</v>
      </c>
      <c r="AA39" s="34">
        <v>7.2</v>
      </c>
      <c r="AB39" s="34">
        <v>5.6</v>
      </c>
      <c r="AC39" s="34">
        <v>5.5</v>
      </c>
      <c r="AD39" s="34">
        <v>10</v>
      </c>
      <c r="AE39" s="34">
        <v>10</v>
      </c>
      <c r="AF39" s="10">
        <f>(SUM(S39:U39)+W39+X39)/5</f>
        <v>0.8</v>
      </c>
      <c r="AG39" s="10">
        <f>SUM(D39:R39)*2/15</f>
        <v>1.7333333333333334</v>
      </c>
      <c r="AH39" s="10">
        <f>(SUM(AA39:AC39)+V39)*0.35/4</f>
        <v>2.3012500000000005</v>
      </c>
      <c r="AI39" s="10">
        <f>(AD39+AE39)*0.35/2</f>
        <v>3.5</v>
      </c>
      <c r="AJ39" s="10">
        <f>ROUND(SUM(AF39:AI39),2)</f>
        <v>8.33</v>
      </c>
      <c r="AK39" s="11">
        <v>8</v>
      </c>
      <c r="AL39" s="24" t="s">
        <v>136</v>
      </c>
    </row>
    <row r="40" spans="1:38" ht="15">
      <c r="A40" s="7">
        <v>36</v>
      </c>
      <c r="B40" s="8" t="s">
        <v>137</v>
      </c>
      <c r="C40" s="7">
        <v>200914220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32">
        <v>1</v>
      </c>
      <c r="J40" s="32">
        <v>1</v>
      </c>
      <c r="K40" s="32">
        <v>1</v>
      </c>
      <c r="L40" s="32">
        <v>1</v>
      </c>
      <c r="M40" s="32">
        <v>1</v>
      </c>
      <c r="N40" s="32">
        <v>1</v>
      </c>
      <c r="O40" s="32">
        <v>1</v>
      </c>
      <c r="P40" s="32">
        <v>1</v>
      </c>
      <c r="Q40" s="32">
        <v>1</v>
      </c>
      <c r="R40" s="32">
        <v>1</v>
      </c>
      <c r="S40" s="33">
        <v>1</v>
      </c>
      <c r="T40" s="34">
        <v>1</v>
      </c>
      <c r="U40" s="34">
        <v>1</v>
      </c>
      <c r="V40" s="32">
        <v>8</v>
      </c>
      <c r="W40" s="32">
        <v>1</v>
      </c>
      <c r="X40" s="32"/>
      <c r="Y40" s="34">
        <v>1</v>
      </c>
      <c r="Z40" s="32">
        <v>1</v>
      </c>
      <c r="AA40" s="34">
        <v>7.8</v>
      </c>
      <c r="AB40" s="34">
        <v>8.6</v>
      </c>
      <c r="AC40" s="34">
        <v>6</v>
      </c>
      <c r="AD40" s="34">
        <v>10</v>
      </c>
      <c r="AE40" s="34">
        <v>10</v>
      </c>
      <c r="AF40" s="10">
        <f>(SUM(S40:U40)+W40+X40)/5</f>
        <v>0.8</v>
      </c>
      <c r="AG40" s="10">
        <f>SUM(D40:R40)*2/15</f>
        <v>2</v>
      </c>
      <c r="AH40" s="10">
        <f>(SUM(AA40:AC40)+V40)*0.35/4</f>
        <v>2.66</v>
      </c>
      <c r="AI40" s="10">
        <f>(AD40+AE40)*0.35/2</f>
        <v>3.5</v>
      </c>
      <c r="AJ40" s="10">
        <f>ROUND(SUM(AF40:AI40),2)</f>
        <v>8.96</v>
      </c>
      <c r="AK40" s="11">
        <v>9</v>
      </c>
      <c r="AL40" s="24"/>
    </row>
    <row r="41" spans="1:38" ht="15">
      <c r="A41" s="12">
        <v>37</v>
      </c>
      <c r="B41" s="13" t="s">
        <v>138</v>
      </c>
      <c r="C41" s="12">
        <v>200930005</v>
      </c>
      <c r="D41" s="14"/>
      <c r="E41" s="14"/>
      <c r="F41" s="14"/>
      <c r="G41" s="14"/>
      <c r="H41" s="1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17"/>
      <c r="U41" s="17"/>
      <c r="V41" s="17"/>
      <c r="W41" s="17"/>
      <c r="X41" s="17"/>
      <c r="Y41" s="17"/>
      <c r="Z41" s="30"/>
      <c r="AA41" s="17"/>
      <c r="AB41" s="17"/>
      <c r="AC41" s="17"/>
      <c r="AD41" s="17"/>
      <c r="AE41" s="17"/>
      <c r="AF41" s="15">
        <f>(SUM(S41:U41)+W41+X41)/5</f>
        <v>0</v>
      </c>
      <c r="AG41" s="15">
        <f>SUM(D41:R41)*2/15</f>
        <v>0</v>
      </c>
      <c r="AH41" s="15">
        <f>(SUM(AA41:AC41)+V41)*0.35/4</f>
        <v>0</v>
      </c>
      <c r="AI41" s="15">
        <f>(AD41+AE41)*0.35/2</f>
        <v>0</v>
      </c>
      <c r="AJ41" s="15">
        <f>ROUND(SUM(AF41:AI41),2)</f>
        <v>0</v>
      </c>
      <c r="AK41" s="16"/>
      <c r="AL41" s="16">
        <v>5</v>
      </c>
    </row>
    <row r="42" spans="1:38" ht="15">
      <c r="A42" s="12">
        <v>38</v>
      </c>
      <c r="B42" s="13" t="s">
        <v>139</v>
      </c>
      <c r="C42" s="12">
        <v>200938811</v>
      </c>
      <c r="D42" s="14"/>
      <c r="E42" s="14"/>
      <c r="F42" s="14"/>
      <c r="G42" s="14"/>
      <c r="H42" s="1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>
        <v>1</v>
      </c>
      <c r="T42" s="17"/>
      <c r="U42" s="17" t="s">
        <v>140</v>
      </c>
      <c r="V42" s="17">
        <v>7</v>
      </c>
      <c r="W42" s="17"/>
      <c r="X42" s="17">
        <v>1</v>
      </c>
      <c r="Y42" s="17"/>
      <c r="Z42" s="30">
        <v>1</v>
      </c>
      <c r="AA42" s="17">
        <v>0</v>
      </c>
      <c r="AB42" s="17">
        <v>0</v>
      </c>
      <c r="AC42" s="17"/>
      <c r="AD42" s="17"/>
      <c r="AE42" s="17"/>
      <c r="AF42" s="15">
        <f>(SUM(S42:U42)+W42+X42)/5</f>
        <v>0.4</v>
      </c>
      <c r="AG42" s="15">
        <f>SUM(D42:R42)*2/15</f>
        <v>0</v>
      </c>
      <c r="AH42" s="15">
        <f>(SUM(AA42:AC42)+V42)*0.35/4</f>
        <v>0.6125</v>
      </c>
      <c r="AI42" s="15">
        <f>(AD42+AE42)*0.35/2</f>
        <v>0</v>
      </c>
      <c r="AJ42" s="15">
        <f>ROUND(SUM(AF42:AI42),2)</f>
        <v>1.01</v>
      </c>
      <c r="AK42" s="16"/>
      <c r="AL42" s="16">
        <v>5</v>
      </c>
    </row>
    <row r="43" spans="1:38" ht="15">
      <c r="A43" s="7">
        <v>39</v>
      </c>
      <c r="B43" s="8" t="s">
        <v>141</v>
      </c>
      <c r="C43" s="7">
        <v>200915139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32">
        <v>1</v>
      </c>
      <c r="J43" s="32">
        <v>1</v>
      </c>
      <c r="K43" s="32">
        <v>1</v>
      </c>
      <c r="L43" s="32">
        <v>1</v>
      </c>
      <c r="M43" s="32">
        <v>1</v>
      </c>
      <c r="N43" s="32">
        <v>1</v>
      </c>
      <c r="O43" s="32">
        <v>1</v>
      </c>
      <c r="P43" s="32">
        <v>1</v>
      </c>
      <c r="Q43" s="32">
        <v>1</v>
      </c>
      <c r="R43" s="32">
        <v>1</v>
      </c>
      <c r="S43" s="33">
        <v>1</v>
      </c>
      <c r="T43" s="34">
        <v>1</v>
      </c>
      <c r="U43" s="34">
        <v>1</v>
      </c>
      <c r="V43" s="32">
        <v>10</v>
      </c>
      <c r="W43" s="32">
        <v>1</v>
      </c>
      <c r="X43" s="32">
        <v>1</v>
      </c>
      <c r="Y43" s="34">
        <v>1</v>
      </c>
      <c r="Z43" s="32">
        <v>1</v>
      </c>
      <c r="AA43" s="34">
        <v>10</v>
      </c>
      <c r="AB43" s="34">
        <v>10</v>
      </c>
      <c r="AC43" s="34">
        <v>9.5</v>
      </c>
      <c r="AD43" s="34">
        <v>10</v>
      </c>
      <c r="AE43" s="34">
        <v>10</v>
      </c>
      <c r="AF43" s="10">
        <f>(SUM(S43:U43)+W43+X43)/5</f>
        <v>1</v>
      </c>
      <c r="AG43" s="10">
        <f>SUM(D43:R43)*2/15</f>
        <v>2</v>
      </c>
      <c r="AH43" s="10">
        <f>(SUM(AA43:AC43)+V43)*0.35/4</f>
        <v>3.4562500000000003</v>
      </c>
      <c r="AI43" s="10">
        <f>(AD43+AE43)*0.35/2</f>
        <v>3.5</v>
      </c>
      <c r="AJ43" s="10">
        <f>ROUND(SUM(AF43:AI43),2)</f>
        <v>9.96</v>
      </c>
      <c r="AK43" s="11">
        <v>10</v>
      </c>
      <c r="AL43" s="24"/>
    </row>
    <row r="44" spans="1:38" ht="15">
      <c r="A44" s="7">
        <v>40</v>
      </c>
      <c r="B44" s="8" t="s">
        <v>142</v>
      </c>
      <c r="C44" s="7">
        <v>200917389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32">
        <v>1</v>
      </c>
      <c r="J44" s="32">
        <v>1</v>
      </c>
      <c r="K44" s="32">
        <v>1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32">
        <v>1</v>
      </c>
      <c r="R44" s="32">
        <v>1</v>
      </c>
      <c r="S44" s="33">
        <v>1</v>
      </c>
      <c r="T44" s="34">
        <v>1</v>
      </c>
      <c r="U44" s="34">
        <v>1</v>
      </c>
      <c r="V44" s="32">
        <v>7</v>
      </c>
      <c r="W44" s="32">
        <v>1</v>
      </c>
      <c r="X44" s="32">
        <v>1</v>
      </c>
      <c r="Y44" s="34"/>
      <c r="Z44" s="32">
        <v>1</v>
      </c>
      <c r="AA44" s="34">
        <v>7.6</v>
      </c>
      <c r="AB44" s="34">
        <v>5.5</v>
      </c>
      <c r="AC44" s="34">
        <v>8.2</v>
      </c>
      <c r="AD44" s="34">
        <v>10</v>
      </c>
      <c r="AE44" s="34">
        <v>10</v>
      </c>
      <c r="AF44" s="10">
        <f>(SUM(S44:U44)+W44+X44)/5</f>
        <v>1</v>
      </c>
      <c r="AG44" s="10">
        <f>SUM(D44:R44)*2/15</f>
        <v>2</v>
      </c>
      <c r="AH44" s="10">
        <f>(SUM(AA44:AC44)+V44)*0.35/4</f>
        <v>2.47625</v>
      </c>
      <c r="AI44" s="10">
        <f>(AD44+AE44)*0.35/2</f>
        <v>3.5</v>
      </c>
      <c r="AJ44" s="10">
        <f>ROUND(SUM(AF44:AI44),2)</f>
        <v>8.98</v>
      </c>
      <c r="AK44" s="11">
        <v>9</v>
      </c>
      <c r="AL44" s="24"/>
    </row>
    <row r="45" spans="1:38" ht="15">
      <c r="A45" s="7">
        <v>41</v>
      </c>
      <c r="B45" s="8" t="s">
        <v>143</v>
      </c>
      <c r="C45" s="7">
        <v>200903922</v>
      </c>
      <c r="D45" s="9">
        <v>1</v>
      </c>
      <c r="E45" s="9">
        <v>1</v>
      </c>
      <c r="F45" s="9">
        <v>1</v>
      </c>
      <c r="G45" s="9"/>
      <c r="H45" s="9"/>
      <c r="I45" s="32">
        <v>1</v>
      </c>
      <c r="J45" s="32">
        <v>1</v>
      </c>
      <c r="K45" s="32">
        <v>1</v>
      </c>
      <c r="L45" s="32">
        <v>1</v>
      </c>
      <c r="M45" s="32">
        <v>1</v>
      </c>
      <c r="N45" s="32">
        <v>1</v>
      </c>
      <c r="O45" s="32">
        <v>1</v>
      </c>
      <c r="P45" s="32">
        <v>1</v>
      </c>
      <c r="Q45" s="32"/>
      <c r="R45" s="32"/>
      <c r="S45" s="33">
        <v>1</v>
      </c>
      <c r="T45" s="34">
        <v>1</v>
      </c>
      <c r="U45" s="34"/>
      <c r="V45" s="34">
        <v>8</v>
      </c>
      <c r="W45" s="34">
        <v>1</v>
      </c>
      <c r="X45" s="34"/>
      <c r="Y45" s="34">
        <v>1</v>
      </c>
      <c r="Z45" s="32">
        <v>1</v>
      </c>
      <c r="AA45" s="34">
        <v>6</v>
      </c>
      <c r="AB45" s="34">
        <v>6.6</v>
      </c>
      <c r="AC45" s="34">
        <v>6</v>
      </c>
      <c r="AD45" s="34">
        <v>10</v>
      </c>
      <c r="AE45" s="34">
        <v>10</v>
      </c>
      <c r="AF45" s="10">
        <f>(SUM(S45:U45)+W45+X45)/5</f>
        <v>0.6</v>
      </c>
      <c r="AG45" s="10">
        <f>SUM(D45:R45)*2/15</f>
        <v>1.4666666666666666</v>
      </c>
      <c r="AH45" s="10">
        <f>(SUM(AA45:AC45)+V45)*0.35/4</f>
        <v>2.3275</v>
      </c>
      <c r="AI45" s="10">
        <f>(AD45+AE45)*0.35/2</f>
        <v>3.5</v>
      </c>
      <c r="AJ45" s="10">
        <f>ROUND(SUM(AF45:AI45),2)</f>
        <v>7.89</v>
      </c>
      <c r="AK45" s="11">
        <v>8</v>
      </c>
      <c r="AL45" s="24"/>
    </row>
    <row r="46" spans="1:38" ht="15">
      <c r="A46" s="7">
        <v>42</v>
      </c>
      <c r="B46" s="8" t="s">
        <v>144</v>
      </c>
      <c r="C46" s="7">
        <v>200902540</v>
      </c>
      <c r="D46" s="9">
        <v>1</v>
      </c>
      <c r="E46" s="9"/>
      <c r="F46" s="9"/>
      <c r="G46" s="9"/>
      <c r="H46" s="9"/>
      <c r="I46" s="32">
        <v>1</v>
      </c>
      <c r="J46" s="32">
        <v>1</v>
      </c>
      <c r="K46" s="32">
        <v>1</v>
      </c>
      <c r="L46" s="32">
        <v>1</v>
      </c>
      <c r="M46" s="32">
        <v>1</v>
      </c>
      <c r="N46" s="32">
        <v>1</v>
      </c>
      <c r="O46" s="32">
        <v>1</v>
      </c>
      <c r="P46" s="32">
        <v>1</v>
      </c>
      <c r="Q46" s="32">
        <v>1</v>
      </c>
      <c r="R46" s="32">
        <v>1</v>
      </c>
      <c r="S46" s="33">
        <v>1</v>
      </c>
      <c r="T46" s="34">
        <v>1</v>
      </c>
      <c r="U46" s="34">
        <v>1</v>
      </c>
      <c r="V46" s="32">
        <v>5</v>
      </c>
      <c r="W46" s="34"/>
      <c r="X46" s="34">
        <v>1</v>
      </c>
      <c r="Y46" s="34">
        <v>1</v>
      </c>
      <c r="Z46" s="32">
        <v>1</v>
      </c>
      <c r="AA46" s="34">
        <v>7.4</v>
      </c>
      <c r="AB46" s="34">
        <v>9</v>
      </c>
      <c r="AC46" s="34">
        <v>9</v>
      </c>
      <c r="AD46" s="34">
        <v>10</v>
      </c>
      <c r="AE46" s="34">
        <v>9.5</v>
      </c>
      <c r="AF46" s="10">
        <f>(SUM(S46:U46)+W46+X46)/5</f>
        <v>0.8</v>
      </c>
      <c r="AG46" s="10">
        <f>SUM(D46:R46)*2/15</f>
        <v>1.4666666666666666</v>
      </c>
      <c r="AH46" s="10">
        <f>(SUM(AA46:AC46)+V46)*0.35/4</f>
        <v>2.66</v>
      </c>
      <c r="AI46" s="10">
        <f>(AD46+AE46)*0.35/2</f>
        <v>3.4124999999999996</v>
      </c>
      <c r="AJ46" s="10">
        <f>ROUND(SUM(AF46:AI46),2)</f>
        <v>8.34</v>
      </c>
      <c r="AK46" s="11">
        <v>8</v>
      </c>
      <c r="AL46" s="24"/>
    </row>
    <row r="47" spans="1:38" ht="15">
      <c r="A47" s="12">
        <v>43</v>
      </c>
      <c r="B47" s="13" t="s">
        <v>145</v>
      </c>
      <c r="C47" s="12">
        <v>200925442</v>
      </c>
      <c r="D47" s="14"/>
      <c r="E47" s="14"/>
      <c r="F47" s="14"/>
      <c r="G47" s="14"/>
      <c r="H47" s="14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>
        <v>1</v>
      </c>
      <c r="T47" s="17">
        <v>1</v>
      </c>
      <c r="U47" s="17"/>
      <c r="V47" s="17"/>
      <c r="W47" s="17"/>
      <c r="X47" s="17"/>
      <c r="Y47" s="17"/>
      <c r="Z47" s="30"/>
      <c r="AA47" s="17"/>
      <c r="AB47" s="17"/>
      <c r="AC47" s="17"/>
      <c r="AD47" s="17"/>
      <c r="AE47" s="17"/>
      <c r="AF47" s="15">
        <f>(SUM(S47:U47)+W47+X47)/5</f>
        <v>0.4</v>
      </c>
      <c r="AG47" s="15">
        <f>SUM(D47:R47)*2/15</f>
        <v>0</v>
      </c>
      <c r="AH47" s="15">
        <f>(SUM(AA47:AC47)+V47)*0.35/4</f>
        <v>0</v>
      </c>
      <c r="AI47" s="15">
        <f>(AD47+AE47)*0.35/2</f>
        <v>0</v>
      </c>
      <c r="AJ47" s="15">
        <f>ROUND(SUM(AF47:AI47),2)</f>
        <v>0.4</v>
      </c>
      <c r="AK47" s="16"/>
      <c r="AL47" s="16">
        <v>5</v>
      </c>
    </row>
    <row r="48" spans="1:38" ht="15">
      <c r="A48" s="7">
        <v>44</v>
      </c>
      <c r="B48" s="8" t="s">
        <v>146</v>
      </c>
      <c r="C48" s="7">
        <v>200915404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32">
        <v>1</v>
      </c>
      <c r="J48" s="32">
        <v>1</v>
      </c>
      <c r="K48" s="32">
        <v>1</v>
      </c>
      <c r="L48" s="32">
        <v>1</v>
      </c>
      <c r="M48" s="32">
        <v>1</v>
      </c>
      <c r="N48" s="32">
        <v>1</v>
      </c>
      <c r="O48" s="32">
        <v>1</v>
      </c>
      <c r="P48" s="32">
        <v>1</v>
      </c>
      <c r="Q48" s="32"/>
      <c r="R48" s="32">
        <v>1</v>
      </c>
      <c r="S48" s="33">
        <v>1</v>
      </c>
      <c r="T48" s="34">
        <v>1</v>
      </c>
      <c r="U48" s="34">
        <v>1</v>
      </c>
      <c r="V48" s="32">
        <v>7</v>
      </c>
      <c r="W48" s="32">
        <v>1</v>
      </c>
      <c r="X48" s="32">
        <v>1</v>
      </c>
      <c r="Y48" s="34"/>
      <c r="Z48" s="32">
        <v>1</v>
      </c>
      <c r="AA48" s="34">
        <v>8.5</v>
      </c>
      <c r="AB48" s="34">
        <v>6.5</v>
      </c>
      <c r="AC48" s="34">
        <v>6.3</v>
      </c>
      <c r="AD48" s="34">
        <v>10</v>
      </c>
      <c r="AE48" s="34">
        <v>10</v>
      </c>
      <c r="AF48" s="10">
        <f>(SUM(S48:U48)+W48+X48)/5</f>
        <v>1</v>
      </c>
      <c r="AG48" s="10">
        <f>SUM(D48:R48)*2/15</f>
        <v>1.8666666666666667</v>
      </c>
      <c r="AH48" s="10">
        <f>(SUM(AA48:AC48)+V48)*0.35/4</f>
        <v>2.4762500000000003</v>
      </c>
      <c r="AI48" s="10">
        <f>(AD48+AE48)*0.35/2</f>
        <v>3.5</v>
      </c>
      <c r="AJ48" s="10">
        <f>ROUND(SUM(AF48:AI48),2)</f>
        <v>8.84</v>
      </c>
      <c r="AK48" s="11">
        <v>9</v>
      </c>
      <c r="AL48" s="24"/>
    </row>
    <row r="49" spans="1:38" ht="15">
      <c r="A49" s="7">
        <v>45</v>
      </c>
      <c r="B49" s="8" t="s">
        <v>147</v>
      </c>
      <c r="C49" s="7">
        <v>200911109</v>
      </c>
      <c r="D49" s="9">
        <v>1</v>
      </c>
      <c r="E49" s="9">
        <v>1</v>
      </c>
      <c r="F49" s="9">
        <v>1</v>
      </c>
      <c r="G49" s="9"/>
      <c r="H49" s="9"/>
      <c r="I49" s="32">
        <v>1</v>
      </c>
      <c r="J49" s="32">
        <v>1</v>
      </c>
      <c r="K49" s="32">
        <v>1</v>
      </c>
      <c r="L49" s="32">
        <v>1</v>
      </c>
      <c r="M49" s="32">
        <v>1</v>
      </c>
      <c r="N49" s="32">
        <v>1</v>
      </c>
      <c r="O49" s="32">
        <v>1</v>
      </c>
      <c r="P49" s="32">
        <v>1</v>
      </c>
      <c r="Q49" s="32"/>
      <c r="R49" s="32">
        <v>1</v>
      </c>
      <c r="S49" s="33">
        <v>1</v>
      </c>
      <c r="T49" s="34">
        <v>1</v>
      </c>
      <c r="U49" s="34">
        <v>1</v>
      </c>
      <c r="V49" s="32">
        <v>10</v>
      </c>
      <c r="W49" s="34"/>
      <c r="X49" s="34">
        <v>1</v>
      </c>
      <c r="Y49" s="34">
        <v>1</v>
      </c>
      <c r="Z49" s="32">
        <v>1</v>
      </c>
      <c r="AA49" s="34">
        <v>9.9</v>
      </c>
      <c r="AB49" s="34">
        <v>7</v>
      </c>
      <c r="AC49" s="34">
        <v>6.5</v>
      </c>
      <c r="AD49" s="34">
        <v>10</v>
      </c>
      <c r="AE49" s="34">
        <v>10</v>
      </c>
      <c r="AF49" s="10">
        <f>(SUM(S49:U49)+W49+X49)/5</f>
        <v>0.8</v>
      </c>
      <c r="AG49" s="10">
        <f>SUM(D49:R49)*2/15</f>
        <v>1.6</v>
      </c>
      <c r="AH49" s="10">
        <f>(SUM(AA49:AC49)+V49)*0.35/4</f>
        <v>2.9225000000000003</v>
      </c>
      <c r="AI49" s="10">
        <f>(AD49+AE49)*0.35/2</f>
        <v>3.5</v>
      </c>
      <c r="AJ49" s="10">
        <f>ROUND(SUM(AF49:AI49),2)</f>
        <v>8.82</v>
      </c>
      <c r="AK49" s="11">
        <v>9</v>
      </c>
      <c r="AL49" s="24"/>
    </row>
    <row r="52" spans="1:2" ht="12.75">
      <c r="A52" t="s">
        <v>6</v>
      </c>
      <c r="B52" t="s">
        <v>148</v>
      </c>
    </row>
    <row r="53" spans="1:14" ht="19.5">
      <c r="A53" t="s">
        <v>7</v>
      </c>
      <c r="B53" t="s">
        <v>149</v>
      </c>
      <c r="N53" s="25" t="s">
        <v>74</v>
      </c>
    </row>
    <row r="54" spans="1:14" ht="19.5">
      <c r="A54" t="s">
        <v>8</v>
      </c>
      <c r="B54" s="43" t="s">
        <v>150</v>
      </c>
      <c r="N54" s="25"/>
    </row>
    <row r="55" spans="1:14" ht="19.5">
      <c r="A55" t="s">
        <v>9</v>
      </c>
      <c r="B55" s="43" t="s">
        <v>151</v>
      </c>
      <c r="N55" s="25" t="s">
        <v>75</v>
      </c>
    </row>
    <row r="56" spans="1:14" ht="19.5">
      <c r="A56" t="s">
        <v>94</v>
      </c>
      <c r="B56" t="s">
        <v>152</v>
      </c>
      <c r="N56" s="25" t="s">
        <v>76</v>
      </c>
    </row>
    <row r="58" spans="1:2" ht="12.75">
      <c r="A58" t="s">
        <v>153</v>
      </c>
      <c r="B58" t="s">
        <v>154</v>
      </c>
    </row>
    <row r="59" ht="12.75">
      <c r="B59" t="s">
        <v>155</v>
      </c>
    </row>
    <row r="60" ht="12.75">
      <c r="B60" t="s">
        <v>156</v>
      </c>
    </row>
    <row r="61" ht="12.75">
      <c r="B61" t="s">
        <v>157</v>
      </c>
    </row>
    <row r="62" ht="12.75">
      <c r="B62" t="s">
        <v>158</v>
      </c>
    </row>
  </sheetData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zoomScale="80" zoomScaleNormal="80" workbookViewId="0" topLeftCell="B1">
      <selection activeCell="AF5" sqref="AF5"/>
    </sheetView>
  </sheetViews>
  <sheetFormatPr defaultColWidth="12.57421875" defaultRowHeight="12.75"/>
  <cols>
    <col min="1" max="1" width="6.28125" style="0" customWidth="1"/>
    <col min="2" max="2" width="32.57421875" style="0" customWidth="1"/>
    <col min="3" max="3" width="11.57421875" style="0" customWidth="1"/>
    <col min="4" max="21" width="4.57421875" style="0" customWidth="1"/>
    <col min="22" max="22" width="5.140625" style="0" customWidth="1"/>
    <col min="23" max="23" width="7.00390625" style="0" customWidth="1"/>
    <col min="24" max="24" width="6.7109375" style="0" customWidth="1"/>
    <col min="25" max="25" width="8.28125" style="0" customWidth="1"/>
    <col min="26" max="26" width="8.140625" style="0" customWidth="1"/>
    <col min="27" max="27" width="8.8515625" style="0" customWidth="1"/>
    <col min="28" max="28" width="9.421875" style="0" customWidth="1"/>
    <col min="29" max="29" width="9.00390625" style="0" customWidth="1"/>
    <col min="30" max="30" width="9.57421875" style="0" customWidth="1"/>
    <col min="31" max="16384" width="11.57421875" style="0" customWidth="1"/>
  </cols>
  <sheetData>
    <row r="1" spans="1:2" ht="17.25" customHeight="1">
      <c r="A1" s="44" t="s">
        <v>159</v>
      </c>
      <c r="B1" s="44"/>
    </row>
    <row r="2" ht="12.75">
      <c r="B2" t="s">
        <v>160</v>
      </c>
    </row>
    <row r="3" ht="12.75">
      <c r="V3" t="s">
        <v>2</v>
      </c>
    </row>
    <row r="4" spans="1:30" ht="15">
      <c r="A4" s="45" t="s">
        <v>3</v>
      </c>
      <c r="B4" s="45" t="s">
        <v>4</v>
      </c>
      <c r="C4" s="45" t="s">
        <v>5</v>
      </c>
      <c r="D4" s="45" t="s">
        <v>6</v>
      </c>
      <c r="E4" s="45" t="s">
        <v>7</v>
      </c>
      <c r="F4" s="45" t="s">
        <v>8</v>
      </c>
      <c r="G4" s="45" t="s">
        <v>9</v>
      </c>
      <c r="H4" s="45" t="s">
        <v>161</v>
      </c>
      <c r="I4" s="45" t="s">
        <v>162</v>
      </c>
      <c r="J4" s="45" t="s">
        <v>163</v>
      </c>
      <c r="K4" s="45" t="s">
        <v>164</v>
      </c>
      <c r="L4" s="45" t="s">
        <v>165</v>
      </c>
      <c r="M4" s="45" t="s">
        <v>166</v>
      </c>
      <c r="N4" s="45" t="s">
        <v>167</v>
      </c>
      <c r="O4" s="45" t="s">
        <v>168</v>
      </c>
      <c r="P4" s="45" t="s">
        <v>169</v>
      </c>
      <c r="Q4" s="45" t="s">
        <v>170</v>
      </c>
      <c r="R4" s="46" t="s">
        <v>171</v>
      </c>
      <c r="S4" s="46" t="s">
        <v>172</v>
      </c>
      <c r="T4" s="46" t="s">
        <v>173</v>
      </c>
      <c r="U4" s="46" t="s">
        <v>174</v>
      </c>
      <c r="V4" s="46" t="s">
        <v>12</v>
      </c>
      <c r="W4" s="46" t="s">
        <v>13</v>
      </c>
      <c r="X4" s="47" t="s">
        <v>14</v>
      </c>
      <c r="Y4" s="47" t="s">
        <v>99</v>
      </c>
      <c r="Z4" s="47" t="s">
        <v>175</v>
      </c>
      <c r="AA4" s="47" t="s">
        <v>16</v>
      </c>
      <c r="AB4" s="47" t="s">
        <v>100</v>
      </c>
      <c r="AC4" s="47" t="s">
        <v>18</v>
      </c>
      <c r="AD4" s="47" t="s">
        <v>20</v>
      </c>
    </row>
    <row r="5" spans="1:30" ht="15">
      <c r="A5" s="48">
        <v>1</v>
      </c>
      <c r="B5" s="19" t="s">
        <v>176</v>
      </c>
      <c r="C5" s="18">
        <v>200916599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/>
      <c r="O5" s="18">
        <v>1</v>
      </c>
      <c r="P5" s="18"/>
      <c r="Q5" s="18">
        <v>1</v>
      </c>
      <c r="R5" s="20">
        <v>1</v>
      </c>
      <c r="S5" s="20">
        <v>6</v>
      </c>
      <c r="T5" s="20">
        <v>8</v>
      </c>
      <c r="U5" s="20">
        <v>7</v>
      </c>
      <c r="V5" s="20">
        <v>6</v>
      </c>
      <c r="W5" s="20">
        <v>9</v>
      </c>
      <c r="X5" s="49">
        <f>SUM(D5:G5)/4</f>
        <v>1</v>
      </c>
      <c r="Y5" s="21">
        <f>SUM(H5:Q5)*0.2</f>
        <v>1.6</v>
      </c>
      <c r="Z5" s="21">
        <f>SUM(S5:U5)*0.35/3</f>
        <v>2.4499999999999997</v>
      </c>
      <c r="AA5" s="21">
        <f>(V5+W5)*0.35/2</f>
        <v>2.625</v>
      </c>
      <c r="AB5" s="21">
        <f>ROUND(SUM(X5:AA5),2)</f>
        <v>7.68</v>
      </c>
      <c r="AC5" s="22"/>
      <c r="AD5" s="22">
        <v>8</v>
      </c>
    </row>
    <row r="6" spans="1:30" ht="15">
      <c r="A6" s="50">
        <v>2</v>
      </c>
      <c r="B6" s="8" t="s">
        <v>177</v>
      </c>
      <c r="C6" s="7">
        <v>200923938</v>
      </c>
      <c r="D6" s="7">
        <v>1</v>
      </c>
      <c r="E6" s="7">
        <v>1</v>
      </c>
      <c r="F6" s="7"/>
      <c r="G6" s="7"/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9">
        <v>1</v>
      </c>
      <c r="S6" s="9">
        <v>8</v>
      </c>
      <c r="T6" s="9">
        <v>6.7</v>
      </c>
      <c r="U6" s="9">
        <v>8.5</v>
      </c>
      <c r="V6" s="9">
        <v>9</v>
      </c>
      <c r="W6" s="9">
        <v>10</v>
      </c>
      <c r="X6" s="33">
        <f>SUM(D6:G6)/4</f>
        <v>0.5</v>
      </c>
      <c r="Y6" s="34">
        <f>SUM(H6:Q6)*0.2</f>
        <v>2</v>
      </c>
      <c r="Z6" s="34">
        <f>SUM(S6:U6)*0.35/3</f>
        <v>2.7066666666666666</v>
      </c>
      <c r="AA6" s="34">
        <f>(V6+W6)*0.35/2</f>
        <v>3.3249999999999997</v>
      </c>
      <c r="AB6" s="34">
        <f>ROUND(SUM(X6:AA6),2)</f>
        <v>8.53</v>
      </c>
      <c r="AC6" s="11">
        <v>9</v>
      </c>
      <c r="AD6" s="24"/>
    </row>
    <row r="7" spans="1:30" ht="15">
      <c r="A7" s="51">
        <v>3</v>
      </c>
      <c r="B7" s="13" t="s">
        <v>103</v>
      </c>
      <c r="C7" s="12">
        <v>200933082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4">
        <v>1</v>
      </c>
      <c r="S7" s="14">
        <v>10</v>
      </c>
      <c r="T7" s="14">
        <v>6</v>
      </c>
      <c r="U7" s="14">
        <v>8</v>
      </c>
      <c r="V7" s="14"/>
      <c r="W7" s="14"/>
      <c r="X7" s="31">
        <f>SUM(D7:G7)/4</f>
        <v>1</v>
      </c>
      <c r="Y7" s="15">
        <f>SUM(H7:Q7)*0.2</f>
        <v>2</v>
      </c>
      <c r="Z7" s="15">
        <f>SUM(S7:U7)*0.35/3</f>
        <v>2.7999999999999994</v>
      </c>
      <c r="AA7" s="15">
        <f>(V7+W7)*0.35/2</f>
        <v>0</v>
      </c>
      <c r="AB7" s="15">
        <f>ROUND(SUM(X7:AA7),2)</f>
        <v>5.8</v>
      </c>
      <c r="AC7" s="16"/>
      <c r="AD7" s="16">
        <v>5</v>
      </c>
    </row>
    <row r="8" spans="1:30" ht="15">
      <c r="A8" s="51">
        <v>4</v>
      </c>
      <c r="B8" s="13" t="s">
        <v>104</v>
      </c>
      <c r="C8" s="12">
        <v>200910896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/>
      <c r="K8" s="12"/>
      <c r="L8" s="12"/>
      <c r="M8" s="12"/>
      <c r="N8" s="12"/>
      <c r="O8" s="12"/>
      <c r="P8" s="12"/>
      <c r="Q8" s="12"/>
      <c r="R8" s="14">
        <v>1</v>
      </c>
      <c r="S8" s="14">
        <v>7.5</v>
      </c>
      <c r="T8" s="14">
        <v>3.55</v>
      </c>
      <c r="U8" s="14">
        <v>6.5</v>
      </c>
      <c r="V8" s="14"/>
      <c r="W8" s="14"/>
      <c r="X8" s="31">
        <f>SUM(D8:G8)/4</f>
        <v>1</v>
      </c>
      <c r="Y8" s="15">
        <f>SUM(H8:Q8)*0.2</f>
        <v>0.4</v>
      </c>
      <c r="Z8" s="15">
        <f>SUM(S8:U8)*0.35/3</f>
        <v>2.0475</v>
      </c>
      <c r="AA8" s="15">
        <f>(V8+W8)*0.35/2</f>
        <v>0</v>
      </c>
      <c r="AB8" s="15">
        <f>ROUND(SUM(X8:AA8),2)</f>
        <v>3.45</v>
      </c>
      <c r="AC8" s="16"/>
      <c r="AD8" s="16">
        <v>5</v>
      </c>
    </row>
    <row r="9" spans="1:30" ht="15">
      <c r="A9" s="51">
        <v>5</v>
      </c>
      <c r="B9" s="13" t="s">
        <v>178</v>
      </c>
      <c r="C9" s="12">
        <v>200928061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/>
      <c r="O9" s="12">
        <v>1</v>
      </c>
      <c r="P9" s="12"/>
      <c r="Q9" s="12">
        <v>1</v>
      </c>
      <c r="R9" s="14">
        <v>1</v>
      </c>
      <c r="S9" s="14">
        <v>2</v>
      </c>
      <c r="T9" s="14">
        <v>6.4</v>
      </c>
      <c r="U9" s="14">
        <v>7</v>
      </c>
      <c r="V9" s="14">
        <v>6</v>
      </c>
      <c r="W9" s="14">
        <v>9</v>
      </c>
      <c r="X9" s="31">
        <f>SUM(D9:G9)/4</f>
        <v>1</v>
      </c>
      <c r="Y9" s="15">
        <f>SUM(H9:Q9)*0.2</f>
        <v>1.6</v>
      </c>
      <c r="Z9" s="15">
        <f>SUM(S9:U9)*0.35/3</f>
        <v>1.7966666666666666</v>
      </c>
      <c r="AA9" s="15">
        <f>(V9+W9)*0.35/2</f>
        <v>2.625</v>
      </c>
      <c r="AB9" s="15">
        <f>ROUND(SUM(X9:AA9),2)</f>
        <v>7.02</v>
      </c>
      <c r="AC9" s="16"/>
      <c r="AD9" s="16">
        <v>5</v>
      </c>
    </row>
    <row r="10" spans="1:30" ht="15">
      <c r="A10" s="51">
        <v>6</v>
      </c>
      <c r="B10" s="13" t="s">
        <v>179</v>
      </c>
      <c r="C10" s="12">
        <v>200927917</v>
      </c>
      <c r="D10" s="12">
        <v>1</v>
      </c>
      <c r="E10" s="12">
        <v>1</v>
      </c>
      <c r="F10" s="12"/>
      <c r="G10" s="12">
        <v>1</v>
      </c>
      <c r="H10" s="12">
        <v>1</v>
      </c>
      <c r="I10" s="12">
        <v>1</v>
      </c>
      <c r="J10" s="12"/>
      <c r="K10" s="12"/>
      <c r="L10" s="12">
        <v>1</v>
      </c>
      <c r="M10" s="12">
        <v>1</v>
      </c>
      <c r="N10" s="12"/>
      <c r="O10" s="12">
        <v>1</v>
      </c>
      <c r="P10" s="12"/>
      <c r="Q10" s="12">
        <v>1</v>
      </c>
      <c r="R10" s="14"/>
      <c r="S10" s="14">
        <v>5.8</v>
      </c>
      <c r="T10" s="14">
        <v>4</v>
      </c>
      <c r="U10" s="14">
        <v>8</v>
      </c>
      <c r="V10" s="14">
        <v>6</v>
      </c>
      <c r="W10" s="14">
        <v>9</v>
      </c>
      <c r="X10" s="31">
        <f>SUM(D10:G10)/4</f>
        <v>0.75</v>
      </c>
      <c r="Y10" s="15">
        <f>SUM(H10:Q10)*0.2</f>
        <v>1.2000000000000002</v>
      </c>
      <c r="Z10" s="15">
        <f>SUM(S10:U10)*0.35/3</f>
        <v>2.0766666666666667</v>
      </c>
      <c r="AA10" s="15">
        <f>(V10+W10)*0.35/2</f>
        <v>2.625</v>
      </c>
      <c r="AB10" s="15">
        <f>ROUND(SUM(X10:AA10),2)</f>
        <v>6.65</v>
      </c>
      <c r="AC10" s="16"/>
      <c r="AD10" s="16">
        <v>5</v>
      </c>
    </row>
    <row r="11" spans="1:30" ht="15">
      <c r="A11" s="51">
        <v>7</v>
      </c>
      <c r="B11" s="13" t="s">
        <v>106</v>
      </c>
      <c r="C11" s="12">
        <v>200933594</v>
      </c>
      <c r="D11" s="12">
        <v>1</v>
      </c>
      <c r="E11" s="12">
        <v>1</v>
      </c>
      <c r="F11" s="12">
        <v>1</v>
      </c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4">
        <v>1</v>
      </c>
      <c r="S11" s="14">
        <v>2.5</v>
      </c>
      <c r="T11" s="14">
        <v>3.25</v>
      </c>
      <c r="U11" s="14">
        <v>5</v>
      </c>
      <c r="V11" s="14"/>
      <c r="W11" s="14"/>
      <c r="X11" s="31">
        <f>SUM(D11:G11)/4</f>
        <v>1</v>
      </c>
      <c r="Y11" s="15">
        <f>SUM(H11:Q11)*0.2</f>
        <v>0</v>
      </c>
      <c r="Z11" s="15">
        <f>SUM(S11:U11)*0.35/3</f>
        <v>1.2541666666666667</v>
      </c>
      <c r="AA11" s="15">
        <f>(V11+W11)*0.35/2</f>
        <v>0</v>
      </c>
      <c r="AB11" s="15">
        <f>ROUND(SUM(X11:AA11),2)</f>
        <v>2.25</v>
      </c>
      <c r="AC11" s="16"/>
      <c r="AD11" s="16">
        <v>5</v>
      </c>
    </row>
    <row r="12" spans="1:30" ht="15">
      <c r="A12" s="51">
        <v>8</v>
      </c>
      <c r="B12" s="13" t="s">
        <v>180</v>
      </c>
      <c r="C12" s="12">
        <v>200908266</v>
      </c>
      <c r="D12" s="12">
        <v>1</v>
      </c>
      <c r="E12" s="12">
        <v>1</v>
      </c>
      <c r="F12" s="12"/>
      <c r="G12" s="12">
        <v>1</v>
      </c>
      <c r="H12" s="12">
        <v>1</v>
      </c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4"/>
      <c r="S12" s="14">
        <v>4.5</v>
      </c>
      <c r="T12" s="14">
        <v>1</v>
      </c>
      <c r="U12" s="14"/>
      <c r="V12" s="14"/>
      <c r="W12" s="14"/>
      <c r="X12" s="31">
        <f>SUM(D12:G12)/4</f>
        <v>0.75</v>
      </c>
      <c r="Y12" s="15">
        <f>SUM(H12:Q12)*0.2</f>
        <v>0.4</v>
      </c>
      <c r="Z12" s="15">
        <f>SUM(S12:U12)*0.35/3</f>
        <v>0.6416666666666666</v>
      </c>
      <c r="AA12" s="15">
        <f>(V12+W12)*0.35/2</f>
        <v>0</v>
      </c>
      <c r="AB12" s="15">
        <f>ROUND(SUM(X12:AA12),2)</f>
        <v>1.79</v>
      </c>
      <c r="AC12" s="16"/>
      <c r="AD12" s="16">
        <v>5</v>
      </c>
    </row>
    <row r="13" spans="1:30" ht="15">
      <c r="A13" s="50">
        <v>9</v>
      </c>
      <c r="B13" s="8" t="s">
        <v>181</v>
      </c>
      <c r="C13" s="7">
        <v>200905970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9">
        <v>1</v>
      </c>
      <c r="S13" s="9">
        <v>8.4</v>
      </c>
      <c r="T13" s="9">
        <v>6.8</v>
      </c>
      <c r="U13" s="9">
        <v>9</v>
      </c>
      <c r="V13" s="9">
        <v>10</v>
      </c>
      <c r="W13" s="9">
        <v>10</v>
      </c>
      <c r="X13" s="33">
        <f>SUM(D13:G13)/4</f>
        <v>1</v>
      </c>
      <c r="Y13" s="10">
        <f>SUM(H13:Q13)*0.2</f>
        <v>2</v>
      </c>
      <c r="Z13" s="10">
        <f>SUM(S13:U13)*0.35/3</f>
        <v>2.8233333333333337</v>
      </c>
      <c r="AA13" s="10">
        <f>(V13+W13)*0.35/2</f>
        <v>3.5</v>
      </c>
      <c r="AB13" s="10">
        <f>ROUND(SUM(X13:AA13),2)</f>
        <v>9.32</v>
      </c>
      <c r="AC13" s="11">
        <v>9</v>
      </c>
      <c r="AD13" s="24"/>
    </row>
    <row r="14" spans="1:30" ht="15">
      <c r="A14" s="51">
        <v>10</v>
      </c>
      <c r="B14" s="13" t="s">
        <v>182</v>
      </c>
      <c r="C14" s="12">
        <v>200922383</v>
      </c>
      <c r="D14" s="12">
        <v>1</v>
      </c>
      <c r="E14" s="12">
        <v>1</v>
      </c>
      <c r="F14" s="12"/>
      <c r="G14" s="12">
        <v>1</v>
      </c>
      <c r="H14" s="12">
        <v>1</v>
      </c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4">
        <v>1</v>
      </c>
      <c r="S14" s="14">
        <v>5</v>
      </c>
      <c r="T14" s="14">
        <v>2.75</v>
      </c>
      <c r="U14" s="14"/>
      <c r="V14" s="14"/>
      <c r="W14" s="14"/>
      <c r="X14" s="31">
        <f>SUM(D14:G14)/4</f>
        <v>0.75</v>
      </c>
      <c r="Y14" s="15">
        <f>SUM(H14:Q14)*0.2</f>
        <v>0.4</v>
      </c>
      <c r="Z14" s="15">
        <f>SUM(S14:U14)*0.35/3</f>
        <v>0.9041666666666667</v>
      </c>
      <c r="AA14" s="15">
        <f>(V14+W14)*0.35/2</f>
        <v>0</v>
      </c>
      <c r="AB14" s="15">
        <f>ROUND(SUM(X14:AA14),2)</f>
        <v>2.05</v>
      </c>
      <c r="AC14" s="16"/>
      <c r="AD14" s="16">
        <v>5</v>
      </c>
    </row>
    <row r="15" spans="1:30" ht="15">
      <c r="A15" s="50">
        <v>11</v>
      </c>
      <c r="B15" s="8" t="s">
        <v>183</v>
      </c>
      <c r="C15" s="7">
        <v>200933779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>
        <v>1</v>
      </c>
      <c r="M15" s="7">
        <v>1</v>
      </c>
      <c r="N15" s="7"/>
      <c r="O15" s="7"/>
      <c r="P15" s="7">
        <v>1</v>
      </c>
      <c r="Q15" s="7">
        <v>1</v>
      </c>
      <c r="R15" s="9">
        <v>1</v>
      </c>
      <c r="S15" s="9">
        <v>9</v>
      </c>
      <c r="T15" s="9">
        <v>5.4</v>
      </c>
      <c r="U15" s="9">
        <v>7</v>
      </c>
      <c r="V15" s="9">
        <v>10</v>
      </c>
      <c r="W15" s="9">
        <v>10</v>
      </c>
      <c r="X15" s="33">
        <f>SUM(D15:G15)/4</f>
        <v>1</v>
      </c>
      <c r="Y15" s="10">
        <f>SUM(H15:Q15)*0.2</f>
        <v>1.4000000000000001</v>
      </c>
      <c r="Z15" s="10">
        <f>SUM(S15:U15)*0.35/3</f>
        <v>2.4966666666666666</v>
      </c>
      <c r="AA15" s="10">
        <f>(V15+W15)*0.35/2</f>
        <v>3.5</v>
      </c>
      <c r="AB15" s="10">
        <f>ROUND(SUM(X15:AA15),2)</f>
        <v>8.4</v>
      </c>
      <c r="AC15" s="11">
        <v>8</v>
      </c>
      <c r="AD15" s="24"/>
    </row>
    <row r="16" spans="1:30" ht="15">
      <c r="A16" s="50">
        <v>12</v>
      </c>
      <c r="B16" s="8" t="s">
        <v>110</v>
      </c>
      <c r="C16" s="7">
        <v>200924305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/>
      <c r="J16" s="7"/>
      <c r="K16" s="7"/>
      <c r="L16" s="7">
        <v>1</v>
      </c>
      <c r="M16" s="7"/>
      <c r="N16" s="7"/>
      <c r="O16" s="7"/>
      <c r="P16" s="7"/>
      <c r="Q16" s="7">
        <v>1</v>
      </c>
      <c r="R16" s="9">
        <v>1</v>
      </c>
      <c r="S16" s="9">
        <v>7</v>
      </c>
      <c r="T16" s="9">
        <v>6.2</v>
      </c>
      <c r="U16" s="9">
        <v>7</v>
      </c>
      <c r="V16" s="9">
        <v>10</v>
      </c>
      <c r="W16" s="9">
        <v>10</v>
      </c>
      <c r="X16" s="33">
        <f>SUM(D16:G16)/4</f>
        <v>1</v>
      </c>
      <c r="Y16" s="10">
        <f>SUM(H16:Q16)*0.2</f>
        <v>0.6000000000000001</v>
      </c>
      <c r="Z16" s="10">
        <f>SUM(S16:U16)*0.35/3</f>
        <v>2.3566666666666665</v>
      </c>
      <c r="AA16" s="10">
        <f>(V16+W16)*0.35/2</f>
        <v>3.5</v>
      </c>
      <c r="AB16" s="10">
        <f>ROUND(SUM(X16:AA16),2)</f>
        <v>7.46</v>
      </c>
      <c r="AC16" s="11">
        <v>8</v>
      </c>
      <c r="AD16" s="24"/>
    </row>
    <row r="17" spans="1:30" ht="15">
      <c r="A17" s="48">
        <v>13</v>
      </c>
      <c r="B17" s="19" t="s">
        <v>184</v>
      </c>
      <c r="C17" s="18">
        <v>200920583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/>
      <c r="O17" s="18">
        <v>1</v>
      </c>
      <c r="P17" s="18"/>
      <c r="Q17" s="18">
        <v>1</v>
      </c>
      <c r="R17" s="20">
        <v>1</v>
      </c>
      <c r="S17" s="20">
        <v>6.6</v>
      </c>
      <c r="T17" s="20">
        <v>7.2</v>
      </c>
      <c r="U17" s="20">
        <v>5</v>
      </c>
      <c r="V17" s="20">
        <v>6</v>
      </c>
      <c r="W17" s="20">
        <v>9</v>
      </c>
      <c r="X17" s="49">
        <f>SUM(D17:G17)/4</f>
        <v>1</v>
      </c>
      <c r="Y17" s="21">
        <f>SUM(H17:Q17)*0.2</f>
        <v>1.6</v>
      </c>
      <c r="Z17" s="21">
        <f>SUM(S17:U17)*0.35/3</f>
        <v>2.193333333333333</v>
      </c>
      <c r="AA17" s="21">
        <f>(V17+W17)*0.35/2</f>
        <v>2.625</v>
      </c>
      <c r="AB17" s="21">
        <f>ROUND(SUM(X17:AA17),2)</f>
        <v>7.42</v>
      </c>
      <c r="AC17" s="22"/>
      <c r="AD17" s="22">
        <v>8</v>
      </c>
    </row>
    <row r="18" spans="1:30" ht="15">
      <c r="A18" s="51">
        <v>14</v>
      </c>
      <c r="B18" s="13" t="s">
        <v>114</v>
      </c>
      <c r="C18" s="12">
        <v>200934410</v>
      </c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4"/>
      <c r="S18" s="14"/>
      <c r="T18" s="14"/>
      <c r="U18" s="14"/>
      <c r="V18" s="14"/>
      <c r="W18" s="14"/>
      <c r="X18" s="31">
        <f>SUM(D18:G18)/4</f>
        <v>0.25</v>
      </c>
      <c r="Y18" s="15">
        <f>SUM(H18:Q18)*0.2</f>
        <v>0</v>
      </c>
      <c r="Z18" s="15">
        <f>SUM(S18:U18)*0.35/3</f>
        <v>0</v>
      </c>
      <c r="AA18" s="15">
        <f>(V18+W18)*0.35/2</f>
        <v>0</v>
      </c>
      <c r="AB18" s="15">
        <f>ROUND(SUM(X18:AA18),2)</f>
        <v>0.25</v>
      </c>
      <c r="AC18" s="16"/>
      <c r="AD18" s="16">
        <v>5</v>
      </c>
    </row>
    <row r="19" spans="1:30" ht="15">
      <c r="A19" s="51">
        <v>15</v>
      </c>
      <c r="B19" s="13" t="s">
        <v>185</v>
      </c>
      <c r="C19" s="12">
        <v>200928729</v>
      </c>
      <c r="D19" s="12">
        <v>1</v>
      </c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4"/>
      <c r="S19" s="14">
        <v>1</v>
      </c>
      <c r="T19" s="14"/>
      <c r="U19" s="14"/>
      <c r="V19" s="14"/>
      <c r="W19" s="14"/>
      <c r="X19" s="31">
        <f>SUM(D19:G19)/4</f>
        <v>0.75</v>
      </c>
      <c r="Y19" s="15">
        <f>SUM(H19:Q19)*0.2</f>
        <v>0</v>
      </c>
      <c r="Z19" s="15">
        <f>SUM(S19:U19)*0.35/3</f>
        <v>0.11666666666666665</v>
      </c>
      <c r="AA19" s="15">
        <f>(V19+W19)*0.35/2</f>
        <v>0</v>
      </c>
      <c r="AB19" s="15">
        <f>ROUND(SUM(X19:AA19),2)</f>
        <v>0.87</v>
      </c>
      <c r="AC19" s="16"/>
      <c r="AD19" s="16">
        <v>5</v>
      </c>
    </row>
    <row r="20" spans="1:30" ht="15">
      <c r="A20" s="50">
        <v>16</v>
      </c>
      <c r="B20" s="8" t="s">
        <v>186</v>
      </c>
      <c r="C20" s="7">
        <v>200918502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/>
      <c r="N20" s="7"/>
      <c r="O20" s="7">
        <v>1</v>
      </c>
      <c r="P20" s="7">
        <v>1</v>
      </c>
      <c r="Q20" s="7">
        <v>1</v>
      </c>
      <c r="R20" s="9">
        <v>1</v>
      </c>
      <c r="S20" s="9">
        <v>7.5</v>
      </c>
      <c r="T20" s="9">
        <v>6</v>
      </c>
      <c r="U20" s="9">
        <v>6</v>
      </c>
      <c r="V20" s="9">
        <v>10</v>
      </c>
      <c r="W20" s="9">
        <v>10</v>
      </c>
      <c r="X20" s="33">
        <f>SUM(D20:G20)/4</f>
        <v>1</v>
      </c>
      <c r="Y20" s="10">
        <f>SUM(H20:Q20)*0.2</f>
        <v>1.6</v>
      </c>
      <c r="Z20" s="10">
        <f>SUM(S20:U20)*0.35/3</f>
        <v>2.275</v>
      </c>
      <c r="AA20" s="10">
        <f>(V20+W20)*0.35/2</f>
        <v>3.5</v>
      </c>
      <c r="AB20" s="10">
        <f>ROUND(SUM(X20:AA20),2)</f>
        <v>8.38</v>
      </c>
      <c r="AC20" s="11">
        <v>8</v>
      </c>
      <c r="AD20" s="24"/>
    </row>
    <row r="21" spans="1:30" ht="15">
      <c r="A21" s="51">
        <v>17</v>
      </c>
      <c r="B21" s="13" t="s">
        <v>187</v>
      </c>
      <c r="C21" s="12">
        <v>200920764</v>
      </c>
      <c r="D21" s="12">
        <v>1</v>
      </c>
      <c r="E21" s="12"/>
      <c r="F21" s="12"/>
      <c r="G21" s="12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>
        <v>3.75</v>
      </c>
      <c r="T21" s="14"/>
      <c r="U21" s="14"/>
      <c r="V21" s="14"/>
      <c r="W21" s="14"/>
      <c r="X21" s="31">
        <f>SUM(D21:G21)/4</f>
        <v>0.5</v>
      </c>
      <c r="Y21" s="15">
        <f>SUM(H21:Q21)*0.2</f>
        <v>0</v>
      </c>
      <c r="Z21" s="15">
        <f>SUM(S21:U21)*0.35/3</f>
        <v>0.4375</v>
      </c>
      <c r="AA21" s="15">
        <f>(V21+W21)*0.35/2</f>
        <v>0</v>
      </c>
      <c r="AB21" s="15">
        <f>ROUND(SUM(X21:AA21),2)</f>
        <v>0.94</v>
      </c>
      <c r="AC21" s="16"/>
      <c r="AD21" s="16">
        <v>5</v>
      </c>
    </row>
    <row r="22" spans="1:30" ht="15">
      <c r="A22" s="51">
        <v>18</v>
      </c>
      <c r="B22" s="13" t="s">
        <v>188</v>
      </c>
      <c r="C22" s="12">
        <v>200917660</v>
      </c>
      <c r="D22" s="12">
        <v>1</v>
      </c>
      <c r="E22" s="12">
        <v>1</v>
      </c>
      <c r="F22" s="12"/>
      <c r="G22" s="12"/>
      <c r="H22" s="12">
        <v>1</v>
      </c>
      <c r="I22" s="12">
        <v>1</v>
      </c>
      <c r="J22" s="12"/>
      <c r="K22" s="12"/>
      <c r="L22" s="12"/>
      <c r="M22" s="12"/>
      <c r="N22" s="12"/>
      <c r="O22" s="12"/>
      <c r="P22" s="12"/>
      <c r="Q22" s="12"/>
      <c r="R22" s="14">
        <v>1</v>
      </c>
      <c r="S22" s="14">
        <v>2.25</v>
      </c>
      <c r="T22" s="14"/>
      <c r="U22" s="14"/>
      <c r="V22" s="14"/>
      <c r="W22" s="14"/>
      <c r="X22" s="31">
        <f>SUM(D22:G22)/4</f>
        <v>0.5</v>
      </c>
      <c r="Y22" s="15">
        <f>SUM(H22:Q22)*0.2</f>
        <v>0.4</v>
      </c>
      <c r="Z22" s="15">
        <f>SUM(S22:U22)*0.35/3</f>
        <v>0.2625</v>
      </c>
      <c r="AA22" s="15">
        <f>(V22+W22)*0.35/2</f>
        <v>0</v>
      </c>
      <c r="AB22" s="15">
        <f>ROUND(SUM(X22:AA22),2)</f>
        <v>1.16</v>
      </c>
      <c r="AC22" s="16"/>
      <c r="AD22" s="16">
        <v>5</v>
      </c>
    </row>
    <row r="23" spans="1:30" ht="15">
      <c r="A23" s="51">
        <v>19</v>
      </c>
      <c r="B23" s="13" t="s">
        <v>124</v>
      </c>
      <c r="C23" s="12">
        <v>200929111</v>
      </c>
      <c r="D23" s="12"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4"/>
      <c r="S23" s="14">
        <v>2</v>
      </c>
      <c r="T23" s="14"/>
      <c r="U23" s="14"/>
      <c r="V23" s="14"/>
      <c r="W23" s="14"/>
      <c r="X23" s="31">
        <f>SUM(D23:G23)/4</f>
        <v>0.5</v>
      </c>
      <c r="Y23" s="15">
        <f>SUM(H23:Q23)*0.2</f>
        <v>0</v>
      </c>
      <c r="Z23" s="15">
        <f>SUM(S23:U23)*0.35/3</f>
        <v>0.2333333333333333</v>
      </c>
      <c r="AA23" s="15">
        <f>(V23+W23)*0.35/2</f>
        <v>0</v>
      </c>
      <c r="AB23" s="15">
        <f>ROUND(SUM(X23:AA23),2)</f>
        <v>0.73</v>
      </c>
      <c r="AC23" s="16"/>
      <c r="AD23" s="16">
        <v>5</v>
      </c>
    </row>
    <row r="24" spans="1:30" ht="15">
      <c r="A24" s="50">
        <v>20</v>
      </c>
      <c r="B24" s="8" t="s">
        <v>189</v>
      </c>
      <c r="C24" s="7">
        <v>200905567</v>
      </c>
      <c r="D24" s="7">
        <v>1</v>
      </c>
      <c r="E24" s="7">
        <v>1</v>
      </c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>
        <v>1</v>
      </c>
      <c r="S24" s="9">
        <v>9</v>
      </c>
      <c r="T24" s="9">
        <v>6.5</v>
      </c>
      <c r="U24" s="9">
        <v>9</v>
      </c>
      <c r="V24" s="9">
        <v>8.5</v>
      </c>
      <c r="W24" s="9">
        <v>10</v>
      </c>
      <c r="X24" s="33">
        <f>SUM(D24:G24)/4</f>
        <v>0.75</v>
      </c>
      <c r="Y24" s="10">
        <f>SUM(H24:Q24)*0.2</f>
        <v>0</v>
      </c>
      <c r="Z24" s="10">
        <f>SUM(S24:U24)*0.35/3</f>
        <v>2.858333333333333</v>
      </c>
      <c r="AA24" s="10">
        <f>(V24+W24)*0.35/2</f>
        <v>3.2375</v>
      </c>
      <c r="AB24" s="10">
        <f>ROUND(SUM(X24:AA24),2)</f>
        <v>6.85</v>
      </c>
      <c r="AC24" s="11">
        <v>7</v>
      </c>
      <c r="AD24" s="24"/>
    </row>
    <row r="25" spans="1:30" ht="15">
      <c r="A25" s="50">
        <v>21</v>
      </c>
      <c r="B25" s="8" t="s">
        <v>190</v>
      </c>
      <c r="C25" s="7">
        <v>200914948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9">
        <v>1</v>
      </c>
      <c r="S25" s="9">
        <v>10</v>
      </c>
      <c r="T25" s="9">
        <v>7.7</v>
      </c>
      <c r="U25" s="9">
        <v>9</v>
      </c>
      <c r="V25" s="9">
        <v>9</v>
      </c>
      <c r="W25" s="9">
        <v>10</v>
      </c>
      <c r="X25" s="33">
        <f>SUM(D25:G25)/4</f>
        <v>1</v>
      </c>
      <c r="Y25" s="34">
        <f>SUM(H25:Q25)*0.2</f>
        <v>2</v>
      </c>
      <c r="Z25" s="34">
        <f>SUM(S25:U25)*0.35/3</f>
        <v>3.1149999999999998</v>
      </c>
      <c r="AA25" s="34">
        <f>(V25+W25)*0.35/2</f>
        <v>3.3249999999999997</v>
      </c>
      <c r="AB25" s="34">
        <f>ROUND(SUM(X25:AA25),2)</f>
        <v>9.44</v>
      </c>
      <c r="AC25" s="11">
        <v>10</v>
      </c>
      <c r="AD25" s="24"/>
    </row>
    <row r="26" spans="1:30" ht="15">
      <c r="A26" s="51">
        <v>22</v>
      </c>
      <c r="B26" s="13" t="s">
        <v>191</v>
      </c>
      <c r="C26" s="12">
        <v>200918008</v>
      </c>
      <c r="D26" s="12">
        <v>1</v>
      </c>
      <c r="E26" s="12">
        <v>1</v>
      </c>
      <c r="F26" s="12"/>
      <c r="G26" s="12">
        <v>1</v>
      </c>
      <c r="H26" s="12">
        <v>1</v>
      </c>
      <c r="I26" s="12">
        <v>1</v>
      </c>
      <c r="J26" s="12"/>
      <c r="K26" s="12"/>
      <c r="L26" s="12"/>
      <c r="M26" s="12"/>
      <c r="N26" s="12"/>
      <c r="O26" s="12"/>
      <c r="P26" s="12"/>
      <c r="Q26" s="12"/>
      <c r="R26" s="14"/>
      <c r="S26" s="14">
        <v>0</v>
      </c>
      <c r="T26" s="14">
        <v>0</v>
      </c>
      <c r="U26" s="14">
        <v>7</v>
      </c>
      <c r="V26" s="14"/>
      <c r="W26" s="14"/>
      <c r="X26" s="31">
        <f>SUM(D26:G26)/4</f>
        <v>0.75</v>
      </c>
      <c r="Y26" s="15">
        <f>SUM(H26:Q26)*0.2</f>
        <v>0.4</v>
      </c>
      <c r="Z26" s="15">
        <f>SUM(S26:U26)*0.35/3</f>
        <v>0.8166666666666665</v>
      </c>
      <c r="AA26" s="15">
        <f>(V26+W26)*0.35/2</f>
        <v>0</v>
      </c>
      <c r="AB26" s="15">
        <f>ROUND(SUM(X26:AA26),2)</f>
        <v>1.97</v>
      </c>
      <c r="AC26" s="16"/>
      <c r="AD26" s="16">
        <v>5</v>
      </c>
    </row>
    <row r="27" spans="1:30" ht="15">
      <c r="A27" s="51">
        <v>23</v>
      </c>
      <c r="B27" s="13" t="s">
        <v>192</v>
      </c>
      <c r="C27" s="12">
        <v>200924715</v>
      </c>
      <c r="D27" s="12">
        <v>1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>
        <v>1</v>
      </c>
      <c r="S27" s="14">
        <v>3.75</v>
      </c>
      <c r="T27" s="14">
        <v>1.4</v>
      </c>
      <c r="U27" s="14">
        <v>5</v>
      </c>
      <c r="V27" s="14"/>
      <c r="W27" s="14"/>
      <c r="X27" s="31">
        <f>SUM(D27:G27)/4</f>
        <v>0.5</v>
      </c>
      <c r="Y27" s="15">
        <f>SUM(H27:Q27)*0.2</f>
        <v>0</v>
      </c>
      <c r="Z27" s="15">
        <f>SUM(S27:U27)*0.35/3</f>
        <v>1.1841666666666666</v>
      </c>
      <c r="AA27" s="15">
        <f>(V27+W27)*0.35/2</f>
        <v>0</v>
      </c>
      <c r="AB27" s="15">
        <f>ROUND(SUM(X27:AA27),2)</f>
        <v>1.68</v>
      </c>
      <c r="AC27" s="16"/>
      <c r="AD27" s="16">
        <v>5</v>
      </c>
    </row>
    <row r="28" spans="1:30" ht="15">
      <c r="A28" s="51">
        <v>24</v>
      </c>
      <c r="B28" s="13" t="s">
        <v>125</v>
      </c>
      <c r="C28" s="12">
        <v>200935444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/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4">
        <v>1</v>
      </c>
      <c r="S28" s="14">
        <v>6.5</v>
      </c>
      <c r="T28" s="14">
        <v>4.9</v>
      </c>
      <c r="U28" s="14">
        <v>5</v>
      </c>
      <c r="V28" s="14">
        <v>9</v>
      </c>
      <c r="W28" s="14">
        <v>10</v>
      </c>
      <c r="X28" s="31">
        <f>SUM(D28:G28)/4</f>
        <v>1</v>
      </c>
      <c r="Y28" s="15">
        <f>SUM(H28:Q28)*0.2</f>
        <v>1.8</v>
      </c>
      <c r="Z28" s="15">
        <f>SUM(S28:U28)*0.35/3</f>
        <v>1.913333333333333</v>
      </c>
      <c r="AA28" s="15">
        <f>(V28+W28)*0.35/2</f>
        <v>3.3249999999999997</v>
      </c>
      <c r="AB28" s="15">
        <f>ROUND(SUM(X28:AA28),2)</f>
        <v>8.04</v>
      </c>
      <c r="AC28" s="16"/>
      <c r="AD28" s="16">
        <v>5</v>
      </c>
    </row>
    <row r="29" spans="1:30" ht="15">
      <c r="A29" s="51">
        <v>25</v>
      </c>
      <c r="B29" s="13" t="s">
        <v>193</v>
      </c>
      <c r="C29" s="12">
        <v>200924728</v>
      </c>
      <c r="D29" s="12">
        <v>1</v>
      </c>
      <c r="E29" s="12">
        <v>1</v>
      </c>
      <c r="F29" s="12"/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>
        <v>1</v>
      </c>
      <c r="S29" s="14">
        <v>1</v>
      </c>
      <c r="T29" s="14">
        <v>1</v>
      </c>
      <c r="U29" s="14"/>
      <c r="V29" s="14"/>
      <c r="W29" s="14"/>
      <c r="X29" s="31">
        <f>SUM(D29:G29)/4</f>
        <v>0.75</v>
      </c>
      <c r="Y29" s="15">
        <f>SUM(H29:Q29)*0.2</f>
        <v>0</v>
      </c>
      <c r="Z29" s="15">
        <f>SUM(S29:U29)*0.35/3</f>
        <v>0.2333333333333333</v>
      </c>
      <c r="AA29" s="15">
        <f>(V29+W29)*0.35/2</f>
        <v>0</v>
      </c>
      <c r="AB29" s="15">
        <f>ROUND(SUM(X29:AA29),2)</f>
        <v>0.98</v>
      </c>
      <c r="AC29" s="16"/>
      <c r="AD29" s="16">
        <v>5</v>
      </c>
    </row>
    <row r="30" spans="1:30" ht="15">
      <c r="A30" s="50">
        <v>26</v>
      </c>
      <c r="B30" s="8" t="s">
        <v>194</v>
      </c>
      <c r="C30" s="7">
        <v>200911022</v>
      </c>
      <c r="D30" s="7">
        <v>1</v>
      </c>
      <c r="E30" s="7">
        <v>1</v>
      </c>
      <c r="F30" s="7"/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9">
        <v>1</v>
      </c>
      <c r="S30" s="9">
        <v>9.25</v>
      </c>
      <c r="T30" s="9">
        <v>8.8</v>
      </c>
      <c r="U30" s="9">
        <v>8</v>
      </c>
      <c r="V30" s="9">
        <v>10</v>
      </c>
      <c r="W30" s="9">
        <v>10</v>
      </c>
      <c r="X30" s="33">
        <f>SUM(D30:G30)/4</f>
        <v>0.75</v>
      </c>
      <c r="Y30" s="10">
        <f>SUM(H30:Q30)*0.2</f>
        <v>2</v>
      </c>
      <c r="Z30" s="10">
        <f>SUM(S30:U30)*0.35/3</f>
        <v>3.0391666666666666</v>
      </c>
      <c r="AA30" s="10">
        <f>(V30+W30)*0.35/2</f>
        <v>3.5</v>
      </c>
      <c r="AB30" s="10">
        <f>ROUND(SUM(X30:AA30),2)</f>
        <v>9.29</v>
      </c>
      <c r="AC30" s="11">
        <v>9</v>
      </c>
      <c r="AD30" s="24"/>
    </row>
    <row r="31" spans="1:30" ht="15">
      <c r="A31" s="51">
        <v>27</v>
      </c>
      <c r="B31" s="13" t="s">
        <v>195</v>
      </c>
      <c r="C31" s="12">
        <v>200911623</v>
      </c>
      <c r="D31" s="12">
        <v>1</v>
      </c>
      <c r="E31" s="12">
        <v>1</v>
      </c>
      <c r="F31" s="12">
        <v>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4"/>
      <c r="S31" s="14">
        <v>3</v>
      </c>
      <c r="T31" s="14"/>
      <c r="U31" s="14"/>
      <c r="V31" s="14"/>
      <c r="W31" s="14"/>
      <c r="X31" s="31">
        <f>SUM(D31:G31)/4</f>
        <v>0.75</v>
      </c>
      <c r="Y31" s="15">
        <f>SUM(H31:Q31)*0.2</f>
        <v>0</v>
      </c>
      <c r="Z31" s="15">
        <f>SUM(S31:U31)*0.35/3</f>
        <v>0.3499999999999999</v>
      </c>
      <c r="AA31" s="15">
        <f>(V31+W31)*0.35/2</f>
        <v>0</v>
      </c>
      <c r="AB31" s="15">
        <f>ROUND(SUM(X31:AA31),2)</f>
        <v>1.1</v>
      </c>
      <c r="AC31" s="16"/>
      <c r="AD31" s="16">
        <v>5</v>
      </c>
    </row>
    <row r="32" spans="1:30" ht="15">
      <c r="A32" s="50">
        <v>28</v>
      </c>
      <c r="B32" s="8" t="s">
        <v>196</v>
      </c>
      <c r="C32" s="7">
        <v>200924741</v>
      </c>
      <c r="D32" s="7">
        <v>1</v>
      </c>
      <c r="E32" s="7">
        <v>1</v>
      </c>
      <c r="F32" s="7"/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9">
        <v>1</v>
      </c>
      <c r="S32" s="9">
        <v>6.25</v>
      </c>
      <c r="T32" s="9">
        <v>7</v>
      </c>
      <c r="U32" s="9">
        <v>9</v>
      </c>
      <c r="V32" s="9">
        <v>10</v>
      </c>
      <c r="W32" s="9">
        <v>10</v>
      </c>
      <c r="X32" s="33">
        <f>SUM(D32:G32)/4</f>
        <v>0.75</v>
      </c>
      <c r="Y32" s="10">
        <f>SUM(H32:Q32)*0.2</f>
        <v>2</v>
      </c>
      <c r="Z32" s="10">
        <f>SUM(S32:U32)*0.35/3</f>
        <v>2.595833333333333</v>
      </c>
      <c r="AA32" s="10">
        <f>(V32+W32)*0.35/2</f>
        <v>3.5</v>
      </c>
      <c r="AB32" s="10">
        <f>ROUND(SUM(X32:AA32),2)</f>
        <v>8.85</v>
      </c>
      <c r="AC32" s="11">
        <v>9</v>
      </c>
      <c r="AD32" s="24"/>
    </row>
    <row r="33" spans="1:30" ht="15">
      <c r="A33" s="51">
        <v>29</v>
      </c>
      <c r="B33" s="13" t="s">
        <v>197</v>
      </c>
      <c r="C33" s="12">
        <v>200929316</v>
      </c>
      <c r="D33" s="12">
        <v>1</v>
      </c>
      <c r="E33" s="12">
        <v>1</v>
      </c>
      <c r="F33" s="12"/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/>
      <c r="M33" s="12"/>
      <c r="N33" s="12"/>
      <c r="O33" s="12"/>
      <c r="P33" s="12"/>
      <c r="Q33" s="12"/>
      <c r="R33" s="14">
        <v>1</v>
      </c>
      <c r="S33" s="14">
        <v>8</v>
      </c>
      <c r="T33" s="14">
        <v>1.5</v>
      </c>
      <c r="U33" s="14"/>
      <c r="V33" s="14"/>
      <c r="W33" s="14"/>
      <c r="X33" s="31">
        <f>SUM(D33:G33)/4</f>
        <v>0.75</v>
      </c>
      <c r="Y33" s="15">
        <f>SUM(H33:Q33)*0.2</f>
        <v>0.8</v>
      </c>
      <c r="Z33" s="15">
        <f>SUM(S33:U33)*0.35/3</f>
        <v>1.1083333333333332</v>
      </c>
      <c r="AA33" s="15">
        <f>(V33+W33)*0.35/2</f>
        <v>0</v>
      </c>
      <c r="AB33" s="15">
        <f>ROUND(SUM(X33:AA33),2)</f>
        <v>2.66</v>
      </c>
      <c r="AC33" s="16"/>
      <c r="AD33" s="16">
        <v>5</v>
      </c>
    </row>
    <row r="34" spans="1:30" ht="15">
      <c r="A34" s="51">
        <v>30</v>
      </c>
      <c r="B34" s="13" t="s">
        <v>198</v>
      </c>
      <c r="C34" s="12">
        <v>200914986</v>
      </c>
      <c r="D34" s="12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"/>
      <c r="S34" s="14">
        <v>2</v>
      </c>
      <c r="T34" s="14"/>
      <c r="U34" s="14"/>
      <c r="V34" s="14"/>
      <c r="W34" s="14"/>
      <c r="X34" s="31">
        <f>SUM(D34:G34)/4</f>
        <v>0.25</v>
      </c>
      <c r="Y34" s="15">
        <f>SUM(H34:Q34)*0.2</f>
        <v>0</v>
      </c>
      <c r="Z34" s="15">
        <f>SUM(S34:U34)*0.35/3</f>
        <v>0.2333333333333333</v>
      </c>
      <c r="AA34" s="15">
        <f>(V34+W34)*0.35/2</f>
        <v>0</v>
      </c>
      <c r="AB34" s="15">
        <f>ROUND(SUM(X34:AA34),2)</f>
        <v>0.48</v>
      </c>
      <c r="AC34" s="16"/>
      <c r="AD34" s="16">
        <v>5</v>
      </c>
    </row>
    <row r="35" spans="1:30" ht="15">
      <c r="A35" s="51">
        <v>31</v>
      </c>
      <c r="B35" s="13" t="s">
        <v>127</v>
      </c>
      <c r="C35" s="12">
        <v>200921617</v>
      </c>
      <c r="D35" s="12">
        <v>1</v>
      </c>
      <c r="E35" s="12">
        <v>1</v>
      </c>
      <c r="F35" s="12"/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4">
        <v>2.75</v>
      </c>
      <c r="T35" s="14"/>
      <c r="U35" s="14"/>
      <c r="V35" s="14"/>
      <c r="W35" s="14"/>
      <c r="X35" s="31">
        <f>SUM(D35:G35)/4</f>
        <v>0.75</v>
      </c>
      <c r="Y35" s="15">
        <f>SUM(H35:Q35)*0.2</f>
        <v>0</v>
      </c>
      <c r="Z35" s="15">
        <f>SUM(S35:U35)*0.35/3</f>
        <v>0.3208333333333333</v>
      </c>
      <c r="AA35" s="15">
        <f>(V35+W35)*0.35/2</f>
        <v>0</v>
      </c>
      <c r="AB35" s="15">
        <f>ROUND(SUM(X35:AA35),2)</f>
        <v>1.07</v>
      </c>
      <c r="AC35" s="16"/>
      <c r="AD35" s="16">
        <v>5</v>
      </c>
    </row>
    <row r="36" spans="1:30" ht="15">
      <c r="A36" s="51">
        <v>32</v>
      </c>
      <c r="B36" s="13" t="s">
        <v>128</v>
      </c>
      <c r="C36" s="12">
        <v>200924997</v>
      </c>
      <c r="D36" s="12">
        <v>1</v>
      </c>
      <c r="E36" s="12">
        <v>1</v>
      </c>
      <c r="F36" s="12"/>
      <c r="G36" s="12">
        <v>1</v>
      </c>
      <c r="H36" s="12">
        <v>1</v>
      </c>
      <c r="I36" s="12">
        <v>1</v>
      </c>
      <c r="J36" s="12"/>
      <c r="K36" s="12"/>
      <c r="L36" s="12"/>
      <c r="M36" s="12"/>
      <c r="N36" s="12"/>
      <c r="O36" s="12"/>
      <c r="P36" s="12"/>
      <c r="Q36" s="12"/>
      <c r="R36" s="14">
        <v>1</v>
      </c>
      <c r="S36" s="14">
        <v>2.9</v>
      </c>
      <c r="T36" s="14">
        <v>4.3</v>
      </c>
      <c r="U36" s="14">
        <v>5</v>
      </c>
      <c r="V36" s="14"/>
      <c r="W36" s="14"/>
      <c r="X36" s="31">
        <f>SUM(D36:G36)/4</f>
        <v>0.75</v>
      </c>
      <c r="Y36" s="15">
        <f>SUM(H36:Q36)*0.2</f>
        <v>0.4</v>
      </c>
      <c r="Z36" s="15">
        <f>SUM(S36:U36)*0.35/3</f>
        <v>1.4233333333333336</v>
      </c>
      <c r="AA36" s="15">
        <f>(V36+W36)*0.35/2</f>
        <v>0</v>
      </c>
      <c r="AB36" s="15">
        <f>ROUND(SUM(X36:AA36),2)</f>
        <v>2.57</v>
      </c>
      <c r="AC36" s="16"/>
      <c r="AD36" s="16">
        <v>5</v>
      </c>
    </row>
    <row r="37" spans="1:30" ht="15">
      <c r="A37" s="51">
        <v>33</v>
      </c>
      <c r="B37" s="13" t="s">
        <v>129</v>
      </c>
      <c r="C37" s="12">
        <v>200939286</v>
      </c>
      <c r="D37" s="12">
        <v>1</v>
      </c>
      <c r="E37" s="12">
        <v>1</v>
      </c>
      <c r="F37" s="12"/>
      <c r="G37" s="12"/>
      <c r="H37" s="12">
        <v>1</v>
      </c>
      <c r="I37" s="12"/>
      <c r="J37" s="12"/>
      <c r="K37" s="12"/>
      <c r="L37" s="12"/>
      <c r="M37" s="12"/>
      <c r="N37" s="12"/>
      <c r="O37" s="12"/>
      <c r="P37" s="12"/>
      <c r="Q37" s="12"/>
      <c r="R37" s="14"/>
      <c r="S37" s="14"/>
      <c r="T37" s="14"/>
      <c r="U37" s="14"/>
      <c r="V37" s="14"/>
      <c r="W37" s="14"/>
      <c r="X37" s="31">
        <f>SUM(D37:G37)/4</f>
        <v>0.5</v>
      </c>
      <c r="Y37" s="15">
        <f>SUM(H37:Q37)*0.2</f>
        <v>0.2</v>
      </c>
      <c r="Z37" s="15">
        <f>SUM(S37:U37)*0.35/3</f>
        <v>0</v>
      </c>
      <c r="AA37" s="15">
        <f>(V37+W37)*0.35/2</f>
        <v>0</v>
      </c>
      <c r="AB37" s="15">
        <f>ROUND(SUM(X37:AA37),2)</f>
        <v>0.7</v>
      </c>
      <c r="AC37" s="16"/>
      <c r="AD37" s="16">
        <v>5</v>
      </c>
    </row>
    <row r="38" spans="1:30" ht="15">
      <c r="A38" s="51">
        <v>34</v>
      </c>
      <c r="B38" s="13" t="s">
        <v>199</v>
      </c>
      <c r="C38" s="12">
        <v>200916016</v>
      </c>
      <c r="D38" s="12"/>
      <c r="E38" s="12">
        <v>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  <c r="S38" s="14">
        <v>4</v>
      </c>
      <c r="T38" s="14">
        <v>1.25</v>
      </c>
      <c r="U38" s="14"/>
      <c r="V38" s="14"/>
      <c r="W38" s="14"/>
      <c r="X38" s="31">
        <f>SUM(D38:G38)/4</f>
        <v>0.25</v>
      </c>
      <c r="Y38" s="15">
        <f>SUM(H38:Q38)*0.2</f>
        <v>0</v>
      </c>
      <c r="Z38" s="15">
        <f>SUM(S38:U38)*0.35/3</f>
        <v>0.6124999999999999</v>
      </c>
      <c r="AA38" s="15">
        <f>(V38+W38)*0.35/2</f>
        <v>0</v>
      </c>
      <c r="AB38" s="15">
        <f>ROUND(SUM(X38:AA38),2)</f>
        <v>0.86</v>
      </c>
      <c r="AC38" s="16"/>
      <c r="AD38" s="16">
        <v>5</v>
      </c>
    </row>
    <row r="39" spans="1:30" ht="15">
      <c r="A39" s="51">
        <v>35</v>
      </c>
      <c r="B39" s="13" t="s">
        <v>200</v>
      </c>
      <c r="C39" s="12">
        <v>200906115</v>
      </c>
      <c r="D39" s="12">
        <v>1</v>
      </c>
      <c r="E39" s="12">
        <v>1</v>
      </c>
      <c r="F39" s="12"/>
      <c r="G39" s="12"/>
      <c r="H39" s="12">
        <v>1</v>
      </c>
      <c r="I39" s="12">
        <v>1</v>
      </c>
      <c r="J39" s="12"/>
      <c r="K39" s="12"/>
      <c r="L39" s="12"/>
      <c r="M39" s="12"/>
      <c r="N39" s="12"/>
      <c r="O39" s="12"/>
      <c r="P39" s="12"/>
      <c r="Q39" s="12"/>
      <c r="R39" s="14"/>
      <c r="S39" s="14">
        <v>6</v>
      </c>
      <c r="T39" s="14"/>
      <c r="U39" s="14"/>
      <c r="V39" s="14"/>
      <c r="W39" s="14"/>
      <c r="X39" s="31">
        <f>SUM(D39:G39)/4</f>
        <v>0.5</v>
      </c>
      <c r="Y39" s="15">
        <f>SUM(H39:Q39)*0.2</f>
        <v>0.4</v>
      </c>
      <c r="Z39" s="15">
        <f>SUM(S39:U39)*0.35/3</f>
        <v>0.6999999999999998</v>
      </c>
      <c r="AA39" s="15">
        <f>(V39+W39)*0.35/2</f>
        <v>0</v>
      </c>
      <c r="AB39" s="15">
        <f>ROUND(SUM(X39:AA39),2)</f>
        <v>1.6</v>
      </c>
      <c r="AC39" s="16"/>
      <c r="AD39" s="16">
        <v>5</v>
      </c>
    </row>
    <row r="40" spans="1:30" ht="15">
      <c r="A40" s="50">
        <v>36</v>
      </c>
      <c r="B40" s="8" t="s">
        <v>131</v>
      </c>
      <c r="C40" s="7">
        <v>200909348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/>
      <c r="N40" s="7"/>
      <c r="O40" s="7"/>
      <c r="P40" s="7"/>
      <c r="Q40" s="7">
        <v>1</v>
      </c>
      <c r="R40" s="9">
        <v>1</v>
      </c>
      <c r="S40" s="9">
        <v>9.25</v>
      </c>
      <c r="T40" s="9">
        <v>8.75</v>
      </c>
      <c r="U40" s="9">
        <v>10</v>
      </c>
      <c r="V40" s="9">
        <v>10</v>
      </c>
      <c r="W40" s="9">
        <v>10</v>
      </c>
      <c r="X40" s="33">
        <f>SUM(D40:G40)/4</f>
        <v>1</v>
      </c>
      <c r="Y40" s="10">
        <f>SUM(H40:Q40)*0.2</f>
        <v>1.2000000000000002</v>
      </c>
      <c r="Z40" s="10">
        <f>SUM(S40:U40)*0.35/3</f>
        <v>3.266666666666666</v>
      </c>
      <c r="AA40" s="10">
        <f>(V40+W40)*0.35/2</f>
        <v>3.5</v>
      </c>
      <c r="AB40" s="10">
        <f>ROUND(SUM(X40:AA40),2)</f>
        <v>8.97</v>
      </c>
      <c r="AC40" s="11">
        <v>9</v>
      </c>
      <c r="AD40" s="24"/>
    </row>
    <row r="41" spans="1:30" ht="15">
      <c r="A41" s="51">
        <v>37</v>
      </c>
      <c r="B41" s="13" t="s">
        <v>133</v>
      </c>
      <c r="C41" s="12">
        <v>200936188</v>
      </c>
      <c r="D41" s="12">
        <v>1</v>
      </c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4"/>
      <c r="S41" s="14"/>
      <c r="T41" s="14"/>
      <c r="U41" s="14"/>
      <c r="V41" s="14"/>
      <c r="W41" s="14"/>
      <c r="X41" s="31">
        <f>SUM(D41:G41)/4</f>
        <v>0.5</v>
      </c>
      <c r="Y41" s="15">
        <f>SUM(H41:Q41)*0.2</f>
        <v>0</v>
      </c>
      <c r="Z41" s="15">
        <f>SUM(S41:U41)*0.35/3</f>
        <v>0</v>
      </c>
      <c r="AA41" s="15">
        <f>(V41+W41)*0.35/2</f>
        <v>0</v>
      </c>
      <c r="AB41" s="15">
        <f>ROUND(SUM(X41:AA41),2)</f>
        <v>0.5</v>
      </c>
      <c r="AC41" s="16"/>
      <c r="AD41" s="16">
        <v>5</v>
      </c>
    </row>
    <row r="42" spans="1:30" ht="15">
      <c r="A42" s="51">
        <v>38</v>
      </c>
      <c r="B42" s="13" t="s">
        <v>201</v>
      </c>
      <c r="C42" s="12">
        <v>200925965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/>
      <c r="K42" s="12"/>
      <c r="L42" s="12"/>
      <c r="M42" s="12"/>
      <c r="N42" s="12"/>
      <c r="O42" s="12"/>
      <c r="P42" s="12"/>
      <c r="Q42" s="12"/>
      <c r="R42" s="14"/>
      <c r="S42" s="14">
        <v>8</v>
      </c>
      <c r="T42" s="14">
        <v>5.7</v>
      </c>
      <c r="U42" s="14"/>
      <c r="V42" s="14"/>
      <c r="W42" s="14"/>
      <c r="X42" s="31">
        <f>SUM(D42:G42)/4</f>
        <v>1</v>
      </c>
      <c r="Y42" s="15">
        <f>SUM(H42:Q42)*0.2</f>
        <v>0.4</v>
      </c>
      <c r="Z42" s="15">
        <f>SUM(S42:U42)*0.35/3</f>
        <v>1.598333333333333</v>
      </c>
      <c r="AA42" s="15">
        <f>(V42+W42)*0.35/2</f>
        <v>0</v>
      </c>
      <c r="AB42" s="15">
        <f>ROUND(SUM(X42:AA42),2)</f>
        <v>3</v>
      </c>
      <c r="AC42" s="16"/>
      <c r="AD42" s="16">
        <v>5</v>
      </c>
    </row>
    <row r="43" spans="1:30" ht="15">
      <c r="A43" s="51">
        <v>39</v>
      </c>
      <c r="B43" s="13" t="s">
        <v>202</v>
      </c>
      <c r="C43" s="12">
        <v>200929726</v>
      </c>
      <c r="D43" s="12">
        <v>1</v>
      </c>
      <c r="E43" s="12">
        <v>1</v>
      </c>
      <c r="F43" s="12">
        <v>1</v>
      </c>
      <c r="G43" s="12"/>
      <c r="H43" s="12">
        <v>1</v>
      </c>
      <c r="I43" s="12"/>
      <c r="J43" s="12"/>
      <c r="K43" s="12"/>
      <c r="L43" s="12"/>
      <c r="M43" s="12"/>
      <c r="N43" s="12"/>
      <c r="O43" s="12"/>
      <c r="P43" s="12"/>
      <c r="Q43" s="12"/>
      <c r="R43" s="14"/>
      <c r="S43" s="14">
        <v>2</v>
      </c>
      <c r="T43" s="14">
        <v>4.5</v>
      </c>
      <c r="U43" s="14"/>
      <c r="V43" s="14"/>
      <c r="W43" s="14"/>
      <c r="X43" s="31">
        <f>SUM(D43:G43)/4</f>
        <v>0.75</v>
      </c>
      <c r="Y43" s="15">
        <f>SUM(H43:Q43)*0.2</f>
        <v>0.2</v>
      </c>
      <c r="Z43" s="15">
        <f>SUM(S43:U43)*0.35/3</f>
        <v>0.7583333333333333</v>
      </c>
      <c r="AA43" s="15">
        <f>(V43+W43)*0.35/2</f>
        <v>0</v>
      </c>
      <c r="AB43" s="15">
        <f>ROUND(SUM(X43:AA43),2)</f>
        <v>1.71</v>
      </c>
      <c r="AC43" s="16"/>
      <c r="AD43" s="16">
        <v>5</v>
      </c>
    </row>
    <row r="44" spans="1:30" ht="15">
      <c r="A44" s="51">
        <v>40</v>
      </c>
      <c r="B44" s="13" t="s">
        <v>203</v>
      </c>
      <c r="C44" s="12">
        <v>200925175</v>
      </c>
      <c r="D44" s="12">
        <v>1</v>
      </c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4"/>
      <c r="S44" s="14">
        <v>1</v>
      </c>
      <c r="T44" s="14"/>
      <c r="U44" s="14"/>
      <c r="V44" s="14"/>
      <c r="W44" s="14"/>
      <c r="X44" s="31">
        <f>SUM(D44:G44)/4</f>
        <v>0.5</v>
      </c>
      <c r="Y44" s="15">
        <f>SUM(H44:Q44)*0.2</f>
        <v>0</v>
      </c>
      <c r="Z44" s="15">
        <f>SUM(S44:U44)*0.35/3</f>
        <v>0.11666666666666665</v>
      </c>
      <c r="AA44" s="15">
        <f>(V44+W44)*0.35/2</f>
        <v>0</v>
      </c>
      <c r="AB44" s="15">
        <f>ROUND(SUM(X44:AA44),2)</f>
        <v>0.62</v>
      </c>
      <c r="AC44" s="16"/>
      <c r="AD44" s="16">
        <v>5</v>
      </c>
    </row>
    <row r="45" spans="1:30" ht="15">
      <c r="A45" s="51">
        <v>41</v>
      </c>
      <c r="B45" s="13" t="s">
        <v>204</v>
      </c>
      <c r="C45" s="12">
        <v>200908552</v>
      </c>
      <c r="D45" s="12">
        <v>1</v>
      </c>
      <c r="E45" s="12"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  <c r="S45" s="14">
        <v>1.9</v>
      </c>
      <c r="T45" s="14">
        <v>0</v>
      </c>
      <c r="U45" s="14"/>
      <c r="V45" s="14">
        <v>9</v>
      </c>
      <c r="W45" s="14">
        <v>10</v>
      </c>
      <c r="X45" s="31">
        <f>SUM(D45:G45)/4</f>
        <v>0.5</v>
      </c>
      <c r="Y45" s="15">
        <f>SUM(H45:Q45)*0.2</f>
        <v>0</v>
      </c>
      <c r="Z45" s="15">
        <f>SUM(S45:U45)*0.35/3</f>
        <v>0.22166666666666665</v>
      </c>
      <c r="AA45" s="15">
        <f>(V45+W45)*0.35/2</f>
        <v>3.3249999999999997</v>
      </c>
      <c r="AB45" s="15">
        <f>ROUND(SUM(X45:AA45),2)</f>
        <v>4.05</v>
      </c>
      <c r="AC45" s="16"/>
      <c r="AD45" s="16">
        <v>5</v>
      </c>
    </row>
    <row r="46" spans="1:30" ht="15">
      <c r="A46" s="51">
        <v>42</v>
      </c>
      <c r="B46" s="13" t="s">
        <v>205</v>
      </c>
      <c r="C46" s="12">
        <v>200901890</v>
      </c>
      <c r="D46" s="12">
        <v>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4"/>
      <c r="S46" s="14"/>
      <c r="T46" s="14"/>
      <c r="U46" s="14"/>
      <c r="V46" s="14"/>
      <c r="W46" s="14"/>
      <c r="X46" s="31">
        <f>SUM(D46:G46)/4</f>
        <v>0.25</v>
      </c>
      <c r="Y46" s="15">
        <f>SUM(H46:Q46)*0.2</f>
        <v>0</v>
      </c>
      <c r="Z46" s="15">
        <f>SUM(S46:U46)*0.35/3</f>
        <v>0</v>
      </c>
      <c r="AA46" s="15">
        <f>(V46+W46)*0.35/2</f>
        <v>0</v>
      </c>
      <c r="AB46" s="15">
        <f>ROUND(SUM(X46:AA46),2)</f>
        <v>0.25</v>
      </c>
      <c r="AC46" s="16"/>
      <c r="AD46" s="16">
        <v>5</v>
      </c>
    </row>
    <row r="47" spans="1:30" ht="15">
      <c r="A47" s="51">
        <v>43</v>
      </c>
      <c r="B47" s="13" t="s">
        <v>143</v>
      </c>
      <c r="C47" s="12">
        <v>200903922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/>
      <c r="K47" s="12"/>
      <c r="L47" s="12"/>
      <c r="M47" s="12"/>
      <c r="N47" s="12"/>
      <c r="O47" s="12"/>
      <c r="P47" s="12"/>
      <c r="Q47" s="12"/>
      <c r="R47" s="14">
        <v>1</v>
      </c>
      <c r="S47" s="14">
        <v>1</v>
      </c>
      <c r="T47" s="14">
        <v>5</v>
      </c>
      <c r="U47" s="14">
        <v>5</v>
      </c>
      <c r="V47" s="14">
        <v>10</v>
      </c>
      <c r="W47" s="14">
        <v>10</v>
      </c>
      <c r="X47" s="31">
        <f>SUM(D47:G47)/4</f>
        <v>1</v>
      </c>
      <c r="Y47" s="15">
        <f>SUM(H47:Q47)*0.2</f>
        <v>0.4</v>
      </c>
      <c r="Z47" s="15">
        <f>SUM(S47:U47)*0.35/3</f>
        <v>1.2833333333333332</v>
      </c>
      <c r="AA47" s="15">
        <f>(V47+W47)*0.35/2</f>
        <v>3.5</v>
      </c>
      <c r="AB47" s="15">
        <f>ROUND(SUM(X47:AA47),2)</f>
        <v>6.18</v>
      </c>
      <c r="AC47" s="16"/>
      <c r="AD47" s="16">
        <v>5</v>
      </c>
    </row>
    <row r="48" spans="1:30" ht="15">
      <c r="A48" s="50">
        <v>44</v>
      </c>
      <c r="B48" s="8" t="s">
        <v>206</v>
      </c>
      <c r="C48" s="7">
        <v>200902097</v>
      </c>
      <c r="D48" s="7">
        <v>1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9">
        <v>1</v>
      </c>
      <c r="S48" s="9">
        <v>9</v>
      </c>
      <c r="T48" s="9">
        <v>9</v>
      </c>
      <c r="U48" s="9">
        <v>9</v>
      </c>
      <c r="V48" s="9">
        <v>10</v>
      </c>
      <c r="W48" s="9">
        <v>10</v>
      </c>
      <c r="X48" s="33">
        <f>SUM(D48:G48)/4</f>
        <v>1</v>
      </c>
      <c r="Y48" s="10">
        <f>SUM(H48:Q48)*0.2</f>
        <v>2</v>
      </c>
      <c r="Z48" s="10">
        <f>SUM(S48:U48)*0.35/3</f>
        <v>3.15</v>
      </c>
      <c r="AA48" s="10">
        <f>(V48+W48)*0.35/2</f>
        <v>3.5</v>
      </c>
      <c r="AB48" s="10">
        <f>ROUND(SUM(X48:AA48),2)</f>
        <v>9.65</v>
      </c>
      <c r="AC48" s="11">
        <v>10</v>
      </c>
      <c r="AD48" s="24"/>
    </row>
    <row r="49" spans="1:30" ht="15">
      <c r="A49" s="50">
        <v>45</v>
      </c>
      <c r="B49" s="8" t="s">
        <v>207</v>
      </c>
      <c r="C49" s="7">
        <v>200919756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/>
      <c r="K49" s="7">
        <v>1</v>
      </c>
      <c r="L49" s="7">
        <v>1</v>
      </c>
      <c r="M49" s="7"/>
      <c r="N49" s="7"/>
      <c r="O49" s="7">
        <v>1</v>
      </c>
      <c r="P49" s="7">
        <v>1</v>
      </c>
      <c r="Q49" s="7">
        <v>1</v>
      </c>
      <c r="R49" s="9">
        <v>1</v>
      </c>
      <c r="S49" s="9">
        <v>8.3</v>
      </c>
      <c r="T49" s="9">
        <v>6</v>
      </c>
      <c r="U49" s="9">
        <v>9</v>
      </c>
      <c r="V49" s="9">
        <v>10</v>
      </c>
      <c r="W49" s="9">
        <v>10</v>
      </c>
      <c r="X49" s="33">
        <f>SUM(D49:G49)/4</f>
        <v>1</v>
      </c>
      <c r="Y49" s="10">
        <f>SUM(H49:Q49)*0.2</f>
        <v>1.4000000000000001</v>
      </c>
      <c r="Z49" s="10">
        <f>SUM(S49:U49)*0.35/3</f>
        <v>2.7183333333333333</v>
      </c>
      <c r="AA49" s="10">
        <f>(V49+W49)*0.35/2</f>
        <v>3.5</v>
      </c>
      <c r="AB49" s="10">
        <f>ROUND(SUM(X49:AA49),2)</f>
        <v>8.62</v>
      </c>
      <c r="AC49" s="11">
        <v>9</v>
      </c>
      <c r="AD49" s="24"/>
    </row>
    <row r="50" spans="1:30" ht="15">
      <c r="A50" s="51">
        <v>46</v>
      </c>
      <c r="B50" s="13" t="s">
        <v>208</v>
      </c>
      <c r="C50" s="12">
        <v>200939142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4"/>
      <c r="S50" s="14"/>
      <c r="T50" s="14"/>
      <c r="U50" s="14"/>
      <c r="V50" s="14"/>
      <c r="W50" s="14"/>
      <c r="X50" s="31">
        <f>SUM(D50:G50)/4</f>
        <v>0</v>
      </c>
      <c r="Y50" s="15">
        <f>SUM(H50:Q50)*0.2</f>
        <v>0</v>
      </c>
      <c r="Z50" s="15">
        <f>SUM(S50:U50)*0.35/3</f>
        <v>0</v>
      </c>
      <c r="AA50" s="15">
        <f>(V50+W50)*0.35/2</f>
        <v>0</v>
      </c>
      <c r="AB50" s="15">
        <f>ROUND(SUM(X50:AA50),2)</f>
        <v>0</v>
      </c>
      <c r="AC50" s="16"/>
      <c r="AD50" s="16">
        <v>5</v>
      </c>
    </row>
    <row r="52" spans="1:2" ht="12.75">
      <c r="A52" t="s">
        <v>209</v>
      </c>
      <c r="B52" t="s">
        <v>210</v>
      </c>
    </row>
    <row r="53" spans="1:2" ht="12.75">
      <c r="A53" t="s">
        <v>6</v>
      </c>
      <c r="B53" t="s">
        <v>211</v>
      </c>
    </row>
    <row r="54" spans="1:2" ht="12.75">
      <c r="A54" t="s">
        <v>7</v>
      </c>
      <c r="B54" t="s">
        <v>212</v>
      </c>
    </row>
    <row r="55" spans="1:2" ht="12.75">
      <c r="A55" t="s">
        <v>8</v>
      </c>
      <c r="B55" t="s">
        <v>213</v>
      </c>
    </row>
    <row r="57" ht="19.5">
      <c r="P57" s="25" t="s">
        <v>74</v>
      </c>
    </row>
    <row r="58" spans="1:16" ht="19.5">
      <c r="A58" t="s">
        <v>161</v>
      </c>
      <c r="B58" t="s">
        <v>214</v>
      </c>
      <c r="P58" s="25"/>
    </row>
    <row r="59" spans="1:16" ht="19.5">
      <c r="A59" t="s">
        <v>162</v>
      </c>
      <c r="B59" t="s">
        <v>215</v>
      </c>
      <c r="P59" s="25" t="s">
        <v>75</v>
      </c>
    </row>
    <row r="60" spans="1:16" ht="19.5">
      <c r="A60" t="s">
        <v>163</v>
      </c>
      <c r="B60" t="s">
        <v>216</v>
      </c>
      <c r="P60" s="25" t="s">
        <v>76</v>
      </c>
    </row>
    <row r="61" spans="1:2" ht="12.75">
      <c r="A61" t="s">
        <v>164</v>
      </c>
      <c r="B61" t="s">
        <v>217</v>
      </c>
    </row>
    <row r="62" spans="1:2" ht="12.75">
      <c r="A62" t="s">
        <v>165</v>
      </c>
      <c r="B62" t="s">
        <v>218</v>
      </c>
    </row>
    <row r="63" spans="1:2" ht="12.75">
      <c r="A63" t="s">
        <v>219</v>
      </c>
      <c r="B63" t="s">
        <v>220</v>
      </c>
    </row>
    <row r="64" spans="1:2" ht="12.75">
      <c r="A64" t="s">
        <v>221</v>
      </c>
      <c r="B64" t="s">
        <v>222</v>
      </c>
    </row>
    <row r="65" spans="1:2" ht="12.75">
      <c r="A65" t="s">
        <v>223</v>
      </c>
      <c r="B65" t="s">
        <v>224</v>
      </c>
    </row>
    <row r="66" spans="1:2" ht="12.75">
      <c r="A66" t="s">
        <v>225</v>
      </c>
      <c r="B66" t="s">
        <v>226</v>
      </c>
    </row>
    <row r="67" spans="1:2" ht="12.75">
      <c r="A67" t="s">
        <v>227</v>
      </c>
      <c r="B67" t="s">
        <v>228</v>
      </c>
    </row>
  </sheetData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H29"/>
  <sheetViews>
    <sheetView tabSelected="1" zoomScale="80" zoomScaleNormal="80" workbookViewId="0" topLeftCell="A1">
      <selection activeCell="C9" sqref="C9"/>
    </sheetView>
  </sheetViews>
  <sheetFormatPr defaultColWidth="11.421875" defaultRowHeight="12.75"/>
  <cols>
    <col min="2" max="2" width="17.7109375" style="0" customWidth="1"/>
    <col min="3" max="3" width="21.7109375" style="0" customWidth="1"/>
    <col min="4" max="4" width="22.00390625" style="0" customWidth="1"/>
    <col min="5" max="5" width="35.421875" style="0" customWidth="1"/>
    <col min="6" max="6" width="30.421875" style="0" customWidth="1"/>
    <col min="7" max="7" width="18.28125" style="0" customWidth="1"/>
    <col min="8" max="8" width="21.8515625" style="0" customWidth="1"/>
  </cols>
  <sheetData>
    <row r="4" spans="2:7" ht="13.5">
      <c r="B4" s="52" t="s">
        <v>229</v>
      </c>
      <c r="C4" s="52" t="s">
        <v>230</v>
      </c>
      <c r="D4" s="52" t="s">
        <v>231</v>
      </c>
      <c r="E4" s="52" t="s">
        <v>232</v>
      </c>
      <c r="F4" s="52" t="s">
        <v>233</v>
      </c>
      <c r="G4" s="52" t="s">
        <v>234</v>
      </c>
    </row>
    <row r="5" spans="1:7" ht="36.75">
      <c r="A5" t="s">
        <v>235</v>
      </c>
      <c r="B5" s="53" t="s">
        <v>236</v>
      </c>
      <c r="C5" s="54"/>
      <c r="D5" s="54"/>
      <c r="E5" s="54"/>
      <c r="F5" s="54"/>
      <c r="G5" s="54"/>
    </row>
    <row r="6" spans="1:7" ht="15" customHeight="1">
      <c r="A6" t="s">
        <v>237</v>
      </c>
      <c r="B6" s="55"/>
      <c r="C6" s="55"/>
      <c r="D6" s="56" t="s">
        <v>238</v>
      </c>
      <c r="E6" s="57" t="s">
        <v>239</v>
      </c>
      <c r="F6" s="55" t="s">
        <v>240</v>
      </c>
      <c r="G6" s="58" t="s">
        <v>241</v>
      </c>
    </row>
    <row r="7" spans="1:8" ht="35.25" customHeight="1">
      <c r="A7" t="s">
        <v>242</v>
      </c>
      <c r="B7" s="55"/>
      <c r="C7" s="55"/>
      <c r="D7" s="56"/>
      <c r="E7" s="57"/>
      <c r="G7" s="58"/>
      <c r="H7" s="59" t="s">
        <v>243</v>
      </c>
    </row>
    <row r="8" spans="1:8" ht="60.75">
      <c r="A8" t="s">
        <v>244</v>
      </c>
      <c r="B8" s="55"/>
      <c r="C8" s="60" t="s">
        <v>245</v>
      </c>
      <c r="D8" s="56"/>
      <c r="E8" s="57"/>
      <c r="G8" s="58"/>
      <c r="H8" s="59" t="s">
        <v>246</v>
      </c>
    </row>
    <row r="9" spans="1:8" ht="72.75">
      <c r="A9" t="s">
        <v>247</v>
      </c>
      <c r="B9" s="55"/>
      <c r="C9" s="60" t="s">
        <v>248</v>
      </c>
      <c r="D9" s="56"/>
      <c r="E9" s="57"/>
      <c r="F9" s="61"/>
      <c r="G9" s="61"/>
      <c r="H9" s="62" t="s">
        <v>249</v>
      </c>
    </row>
    <row r="10" spans="1:8" ht="24.75">
      <c r="A10" t="s">
        <v>250</v>
      </c>
      <c r="B10" s="55"/>
      <c r="C10" s="60"/>
      <c r="D10" s="56"/>
      <c r="E10" s="61"/>
      <c r="F10" s="62" t="s">
        <v>251</v>
      </c>
      <c r="G10" s="63" t="s">
        <v>252</v>
      </c>
      <c r="H10" t="s">
        <v>253</v>
      </c>
    </row>
    <row r="11" spans="1:8" ht="48.75">
      <c r="A11" t="s">
        <v>254</v>
      </c>
      <c r="B11" s="55"/>
      <c r="C11" s="61"/>
      <c r="D11" s="56"/>
      <c r="E11" s="62" t="s">
        <v>255</v>
      </c>
      <c r="F11" s="64" t="s">
        <v>256</v>
      </c>
      <c r="H11" s="62" t="s">
        <v>257</v>
      </c>
    </row>
    <row r="12" spans="1:8" ht="36.75">
      <c r="A12" t="s">
        <v>258</v>
      </c>
      <c r="B12" s="55"/>
      <c r="C12" s="65" t="s">
        <v>259</v>
      </c>
      <c r="D12" s="56"/>
      <c r="E12" s="62" t="s">
        <v>260</v>
      </c>
      <c r="G12" s="55"/>
      <c r="H12" t="s">
        <v>261</v>
      </c>
    </row>
    <row r="13" spans="1:8" ht="48.75">
      <c r="A13" t="s">
        <v>262</v>
      </c>
      <c r="B13" s="55"/>
      <c r="C13" s="65"/>
      <c r="D13" s="56"/>
      <c r="E13" s="62" t="s">
        <v>263</v>
      </c>
      <c r="F13" s="60" t="s">
        <v>264</v>
      </c>
      <c r="G13" s="55"/>
      <c r="H13" t="s">
        <v>265</v>
      </c>
    </row>
    <row r="14" spans="1:7" ht="12.75">
      <c r="A14" t="s">
        <v>266</v>
      </c>
      <c r="B14" s="66" t="s">
        <v>267</v>
      </c>
      <c r="D14" s="56"/>
      <c r="E14" s="61" t="s">
        <v>268</v>
      </c>
      <c r="F14" s="61"/>
      <c r="G14" s="55"/>
    </row>
    <row r="15" spans="1:7" ht="12.75">
      <c r="A15" t="s">
        <v>269</v>
      </c>
      <c r="B15" s="66"/>
      <c r="C15" s="61"/>
      <c r="D15" s="56"/>
      <c r="E15" s="62"/>
      <c r="F15" s="67"/>
      <c r="G15" s="61"/>
    </row>
    <row r="16" spans="1:7" ht="36.75">
      <c r="A16" t="s">
        <v>270</v>
      </c>
      <c r="B16" s="55"/>
      <c r="C16" s="55"/>
      <c r="D16" s="56"/>
      <c r="E16" s="62" t="s">
        <v>271</v>
      </c>
      <c r="F16" s="60" t="s">
        <v>272</v>
      </c>
      <c r="G16" s="55"/>
    </row>
    <row r="17" spans="1:7" ht="24.75">
      <c r="A17" t="s">
        <v>273</v>
      </c>
      <c r="B17" s="55"/>
      <c r="C17" s="55"/>
      <c r="D17" s="56"/>
      <c r="E17" s="68"/>
      <c r="F17" s="60" t="s">
        <v>274</v>
      </c>
      <c r="G17" s="55"/>
    </row>
    <row r="18" ht="48.75">
      <c r="F18" s="60" t="s">
        <v>275</v>
      </c>
    </row>
    <row r="19" ht="12.75">
      <c r="F19" t="s">
        <v>276</v>
      </c>
    </row>
    <row r="29" ht="12.75">
      <c r="D29" s="69"/>
    </row>
  </sheetData>
  <mergeCells count="5">
    <mergeCell ref="D6:D17"/>
    <mergeCell ref="E6:E9"/>
    <mergeCell ref="G6:G8"/>
    <mergeCell ref="C12:C13"/>
    <mergeCell ref="B14:B15"/>
  </mergeCells>
  <printOptions/>
  <pageMargins left="0.7" right="0.7" top="0.75" bottom="0.75" header="0.5118055555555555" footer="0.511805555555555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hilda castillo</cp:lastModifiedBy>
  <dcterms:created xsi:type="dcterms:W3CDTF">2010-05-14T02:35:43Z</dcterms:created>
  <dcterms:modified xsi:type="dcterms:W3CDTF">2010-05-18T21:38:48Z</dcterms:modified>
  <cp:category/>
  <cp:version/>
  <cp:contentType/>
  <cp:contentStatus/>
  <cp:revision>33</cp:revision>
</cp:coreProperties>
</file>